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 to use" sheetId="1" r:id="rId4"/>
    <sheet name="Settings" sheetId="2" r:id="rId5"/>
    <sheet name="Week 1" sheetId="3" r:id="rId6"/>
    <sheet name="Week 2" sheetId="4" r:id="rId7"/>
    <sheet name="Summary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<sst xmlns="http://schemas.openxmlformats.org/spreadsheetml/2006/main" uniqueCount="55">
  <si>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Weekly and fortnightly timesheet</t>
  </si>
  <si>
    <t>Template by Jasper — heyjasper.ai</t>
  </si>
  <si>
    <t>How to use</t>
  </si>
  <si>
    <t>1. Start on Settings: type the employee, the approver and the first day of week 1. Your week can start on any day.</t>
  </si>
  <si>
    <t>2. Choose an overtime preset. None splits nothing out. US federal splits out regular hours over 40 in the workweek (1.5×). California splits out hours over 8 in a day (1.5×), over 12 in a day (2×) and regular hours over 40 in the week (1.5×). Custom uses the limits you type. Presets split hours; they do not check that you comply with any law.</t>
  </si>
  <si>
    <t>3. On Week 1 (and Week 2 for a fortnight, or biweekly in the US), type each day's start and finish time, like 9:00 and 17:30, and any unpaid break in minutes. A shift that finishes after midnight is counted to the next morning.</t>
  </si>
  <si>
    <t>4. For leave or a public holiday, pick the leave type and type the hours.</t>
  </si>
  <si>
    <t>5. Print the Summary sheet, sign it and pass it on.</t>
  </si>
  <si>
    <t>6. Record-keeping, overtime and leave rules depend on where you work and they change, so check them with the regulator: the Fair Work Ombudsman (fairwork.gov.au), GOV.UK (gov.uk) or the US Department of Labor (dol.gov).</t>
  </si>
  <si>
    <t>7. General information, not legal, payroll or HR advice.</t>
  </si>
  <si>
    <t>Yellow cells are for you to fill in. Grey cells work things out: leave them alone.</t>
  </si>
  <si>
    <t>Opens in Excel, Google Sheets (File &gt; Import) and LibreOffice.</t>
  </si>
  <si>
    <t>Filling this in every week? Jasper's timesheets let people submit their week for a manager to approve: heyjasper.ai/product/time-tracking</t>
  </si>
  <si>
    <t>Free to use and change in your own business. Please don't resell this file or publish it as your own.</t>
  </si>
  <si>
    <t>Settings</t>
  </si>
  <si>
    <t>Employee</t>
  </si>
  <si>
    <t>Approver</t>
  </si>
  <si>
    <t>First day of week 1</t>
  </si>
  <si>
    <t>A date, like 1/3/2027. Every other date follows from it.</t>
  </si>
  <si>
    <t>Overtime preset</t>
  </si>
  <si>
    <t>None</t>
  </si>
  <si>
    <t>None, US federal, California or Custom. See How to use.</t>
  </si>
  <si>
    <t>Custom limits (only used with the Custom preset)</t>
  </si>
  <si>
    <t>Daily overtime after (hours in a day)</t>
  </si>
  <si>
    <t>Blank for none</t>
  </si>
  <si>
    <t>Double time after (hours in a day)</t>
  </si>
  <si>
    <t>Weekly overtime after (regular hours in a week)</t>
  </si>
  <si>
    <t>Limits in use (blank means no limit)</t>
  </si>
  <si>
    <t>Daily overtime after</t>
  </si>
  <si>
    <t>Double time after</t>
  </si>
  <si>
    <t>Weekly overtime after</t>
  </si>
  <si>
    <t>Week 1</t>
  </si>
  <si>
    <t>Date</t>
  </si>
  <si>
    <t>Start</t>
  </si>
  <si>
    <t>Finish</t>
  </si>
  <si>
    <t>Unpaid break (min)</t>
  </si>
  <si>
    <t>Hours worked</t>
  </si>
  <si>
    <t>Leave type</t>
  </si>
  <si>
    <t>Leave hours</t>
  </si>
  <si>
    <t>Regular</t>
  </si>
  <si>
    <t>Overtime (1.5×)</t>
  </si>
  <si>
    <t>Double time (2×)</t>
  </si>
  <si>
    <t>Notes</t>
  </si>
  <si>
    <t>Total</t>
  </si>
  <si>
    <t>Week summary</t>
  </si>
  <si>
    <t>Regular hours</t>
  </si>
  <si>
    <t xml:space="preserve">  of which weekly overtime</t>
  </si>
  <si>
    <t>Days worked</t>
  </si>
  <si>
    <t>Week 2</t>
  </si>
  <si>
    <t>Timesheet summary</t>
  </si>
  <si>
    <t>Week 1 starts</t>
  </si>
  <si>
    <t>Week 2 ends</t>
  </si>
  <si>
    <t>Paid hours (worked + paid leave)</t>
  </si>
  <si>
    <t>Employee signature</t>
  </si>
  <si>
    <t>Approver signature</t>
  </si>
</sst>
</file>

<file path=xl/styles.xml><?xml version="1.0" encoding="utf-8"?>
<styleSheet xmlns="http://schemas.openxmlformats.org/spreadsheetml/2006/main">
  <numFmts count="3">
    <numFmt numFmtId="164" formatCode="d mmm yyyy"/>
    <numFmt numFmtId="165" formatCode="ddd d mmm yyyy"/>
    <numFmt numFmtId="166" formatCode="hh:mm"/>
  </numFmts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4B5563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B91C1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3730A3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 applyProtection="true">
      <protection locked="false"/>
    </xf>
    <xf xfId="0" fontId="0" numFmtId="0" fillId="3" borderId="0" applyFont="0" applyNumberFormat="0" applyFill="1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true" shrinkToFit="false"/>
      <protection locked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0" applyProtection="true">
      <protection locked="false"/>
    </xf>
    <xf xfId="0" fontId="5" numFmtId="0" fillId="4" borderId="0" applyFont="1" applyNumberFormat="0" applyFill="1" applyBorder="0" applyAlignment="1">
      <alignment vertical="center" textRotation="0" wrapText="true" shrinkToFit="false"/>
    </xf>
    <xf xfId="0" fontId="1" numFmtId="0" fillId="0" borderId="1" applyFont="1" applyNumberFormat="0" applyFill="0" applyBorder="1" applyAlignment="0"/>
    <xf xfId="0" fontId="0" numFmtId="165" fillId="3" borderId="0" applyFont="0" applyNumberFormat="1" applyFill="1" applyBorder="0" applyAlignment="0"/>
    <xf xfId="0" fontId="0" numFmtId="166" fillId="2" borderId="0" applyFont="0" applyNumberFormat="1" applyFill="1" applyBorder="0" applyAlignment="0" applyProtection="true">
      <protection locked="false"/>
    </xf>
    <xf xfId="0" fontId="0" numFmtId="2" fillId="3" borderId="0" applyFont="0" applyNumberFormat="1" applyFill="1" applyBorder="0" applyAlignment="0"/>
    <xf xfId="0" fontId="1" numFmtId="2" fillId="3" borderId="1" applyFont="1" applyNumberFormat="1" applyFill="1" applyBorder="1" applyAlignment="0"/>
    <xf xfId="0" fontId="0" numFmtId="2" fillId="2" borderId="0" applyFont="0" applyNumberFormat="1" applyFill="1" applyBorder="0" applyAlignment="0" applyProtection="true">
      <protection locked="false"/>
    </xf>
    <xf xfId="0" fontId="1" numFmtId="2" fillId="0" borderId="1" applyFont="1" applyNumberFormat="1" applyFill="0" applyBorder="1" applyAlignment="0"/>
    <xf xfId="0" fontId="6" numFmtId="0" fillId="0" borderId="0" applyFont="1" applyNumberFormat="0" applyFill="0" applyBorder="0" applyAlignment="0"/>
    <xf xfId="0" fontId="1" numFmtId="2" fillId="3" borderId="0" applyFont="1" applyNumberFormat="1" applyFill="1" applyBorder="0" applyAlignment="0"/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17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95" customWidth="true" style="0"/>
  </cols>
  <sheetData>
    <row r="1" spans="1:1">
      <c r="A1" s="2" t="s">
        <v>0</v>
      </c>
    </row>
    <row r="2" spans="1:1">
      <c r="A2" s="3" t="s">
        <v>1</v>
      </c>
    </row>
    <row r="4" spans="1:1">
      <c r="A4" s="6" t="s">
        <v>2</v>
      </c>
    </row>
    <row r="5" spans="1:1">
      <c r="A5" s="7" t="s">
        <v>3</v>
      </c>
    </row>
    <row r="6" spans="1:1">
      <c r="A6" s="7" t="s">
        <v>4</v>
      </c>
    </row>
    <row r="7" spans="1:1">
      <c r="A7" s="7" t="s">
        <v>5</v>
      </c>
    </row>
    <row r="8" spans="1:1">
      <c r="A8" s="7" t="s">
        <v>6</v>
      </c>
    </row>
    <row r="9" spans="1:1">
      <c r="A9" s="7" t="s">
        <v>7</v>
      </c>
    </row>
    <row r="10" spans="1:1">
      <c r="A10" s="7" t="s">
        <v>8</v>
      </c>
    </row>
    <row r="11" spans="1:1">
      <c r="A11" s="7" t="s">
        <v>9</v>
      </c>
    </row>
    <row r="12" spans="1:1">
      <c r="A12" s="7"/>
    </row>
    <row r="13" spans="1:1">
      <c r="A13" s="8" t="s">
        <v>10</v>
      </c>
    </row>
    <row r="14" spans="1:1">
      <c r="A14" s="9" t="s">
        <v>11</v>
      </c>
    </row>
    <row r="15" spans="1:1">
      <c r="A15" s="7"/>
    </row>
    <row r="16" spans="1:1">
      <c r="A16" s="7" t="s">
        <v>12</v>
      </c>
    </row>
    <row r="17" spans="1:1">
      <c r="A17" s="7" t="s">
        <v>13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60" customWidth="true" style="0"/>
  </cols>
  <sheetData>
    <row r="1" spans="1:3">
      <c r="A1" s="2" t="s">
        <v>14</v>
      </c>
    </row>
    <row r="3" spans="1:3">
      <c r="A3" t="s">
        <v>15</v>
      </c>
      <c r="B3" s="4"/>
    </row>
    <row r="4" spans="1:3">
      <c r="A4" t="s">
        <v>16</v>
      </c>
      <c r="B4" s="4"/>
    </row>
    <row r="5" spans="1:3">
      <c r="A5" t="s">
        <v>17</v>
      </c>
      <c r="B5" s="10"/>
      <c r="C5" t="s">
        <v>18</v>
      </c>
    </row>
    <row r="6" spans="1:3">
      <c r="A6" t="s">
        <v>19</v>
      </c>
      <c r="B6" s="4" t="s">
        <v>20</v>
      </c>
      <c r="C6" t="s">
        <v>21</v>
      </c>
    </row>
    <row r="8" spans="1:3">
      <c r="A8" s="1" t="s">
        <v>22</v>
      </c>
    </row>
    <row r="9" spans="1:3">
      <c r="A9" t="s">
        <v>23</v>
      </c>
      <c r="B9" s="4"/>
      <c r="C9" t="s">
        <v>24</v>
      </c>
    </row>
    <row r="10" spans="1:3">
      <c r="A10" t="s">
        <v>25</v>
      </c>
      <c r="B10" s="4"/>
      <c r="C10" t="s">
        <v>24</v>
      </c>
    </row>
    <row r="11" spans="1:3">
      <c r="A11" t="s">
        <v>26</v>
      </c>
      <c r="B11" s="4"/>
      <c r="C11" t="s">
        <v>24</v>
      </c>
    </row>
    <row r="13" spans="1:3">
      <c r="A13" s="1" t="s">
        <v>27</v>
      </c>
    </row>
    <row r="14" spans="1:3">
      <c r="A14" t="s">
        <v>28</v>
      </c>
      <c r="B14" s="5">
        <f>IF($B$6="California",8,IF($B$6="Custom",IF($B$9="","",$B$9),""))</f>
      </c>
    </row>
    <row r="15" spans="1:3">
      <c r="A15" t="s">
        <v>29</v>
      </c>
      <c r="B15" s="5">
        <f>IF($B$6="California",12,IF($B$6="Custom",IF($B$10="","",$B$10),""))</f>
      </c>
    </row>
    <row r="16" spans="1:3">
      <c r="A16" t="s">
        <v>30</v>
      </c>
      <c r="B16" s="5">
        <f>IF(OR($B$6="US federal",$B$6="California"),40,IF($B$6="Custom",IF($B$11="","",$B$11),""))</f>
      </c>
    </row>
  </sheetData>
  <dataValidations count="1">
    <dataValidation type="list" errorStyle="warning" operator="between" allowBlank="1" showDropDown="0" showInputMessage="0" showErrorMessage="1" errorTitle="Not on the list" error="Pick a value from the list, or keep what you typed." sqref="B6">
      <formula1>"None,US federal,California,Custom"</formula1>
    </dataValidation>
  </dataValidations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22"/>
  <sheetViews>
    <sheetView tabSelected="0" workbookViewId="0" showGridLines="true" showRowColHeaders="1">
      <pane xSplit="1" ySplit="4" activePane="bottomRight" state="frozen" topLeftCell="B5"/>
      <selection pane="bottomRight" activeCell="A1" sqref="A1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26" customWidth="true" style="0"/>
    <col min="7" max="7" width="11" customWidth="true" style="0"/>
    <col min="8" max="8" width="10" customWidth="true" style="0"/>
    <col min="9" max="9" width="13" customWidth="true" style="0"/>
    <col min="10" max="10" width="13" customWidth="true" style="0"/>
    <col min="11" max="11" width="30" customWidth="true" style="0"/>
  </cols>
  <sheetData>
    <row r="1" spans="1:11">
      <c r="A1" s="2" t="s">
        <v>31</v>
      </c>
    </row>
    <row r="2" spans="1:11">
      <c r="A2">
        <f>"Employee: "&amp;Settings!B3</f>
      </c>
    </row>
    <row r="4" spans="1:11" customHeight="1" ht="30">
      <c r="A4" s="11" t="s">
        <v>32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">
        <v>41</v>
      </c>
      <c r="K4" s="11" t="s">
        <v>42</v>
      </c>
    </row>
    <row r="5" spans="1:11">
      <c r="A5" s="13">
        <f>IF(Settings!$B$5="","",Settings!$B$5+0)</f>
      </c>
      <c r="B5" s="14"/>
      <c r="C5" s="14"/>
      <c r="D5" s="4"/>
      <c r="E5" s="15">
        <f>IF(OR(B5="",C5=""),0,MAX(0,MOD(C5-B5,1)*24-D5/60))</f>
      </c>
      <c r="F5" s="17"/>
      <c r="G5" s="17"/>
      <c r="H5" s="15">
        <f>E5-I5-J5</f>
      </c>
      <c r="I5" s="15">
        <f>IF(Settings!$B$14="",0,MAX(0,E5-Settings!$B$14-J5))</f>
      </c>
      <c r="J5" s="15">
        <f>IF(Settings!$B$15="",0,MAX(0,E5-Settings!$B$15))</f>
      </c>
      <c r="K5" s="4"/>
    </row>
    <row r="6" spans="1:11">
      <c r="A6" s="13">
        <f>IF(Settings!$B$5="","",Settings!$B$5+1)</f>
      </c>
      <c r="B6" s="14"/>
      <c r="C6" s="14"/>
      <c r="D6" s="4"/>
      <c r="E6" s="15">
        <f>IF(OR(B6="",C6=""),0,MAX(0,MOD(C6-B6,1)*24-D6/60))</f>
      </c>
      <c r="F6" s="17"/>
      <c r="G6" s="17"/>
      <c r="H6" s="15">
        <f>E6-I6-J6</f>
      </c>
      <c r="I6" s="15">
        <f>IF(Settings!$B$14="",0,MAX(0,E6-Settings!$B$14-J6))</f>
      </c>
      <c r="J6" s="15">
        <f>IF(Settings!$B$15="",0,MAX(0,E6-Settings!$B$15))</f>
      </c>
      <c r="K6" s="4"/>
    </row>
    <row r="7" spans="1:11">
      <c r="A7" s="13">
        <f>IF(Settings!$B$5="","",Settings!$B$5+2)</f>
      </c>
      <c r="B7" s="14"/>
      <c r="C7" s="14"/>
      <c r="D7" s="4"/>
      <c r="E7" s="15">
        <f>IF(OR(B7="",C7=""),0,MAX(0,MOD(C7-B7,1)*24-D7/60))</f>
      </c>
      <c r="F7" s="17"/>
      <c r="G7" s="17"/>
      <c r="H7" s="15">
        <f>E7-I7-J7</f>
      </c>
      <c r="I7" s="15">
        <f>IF(Settings!$B$14="",0,MAX(0,E7-Settings!$B$14-J7))</f>
      </c>
      <c r="J7" s="15">
        <f>IF(Settings!$B$15="",0,MAX(0,E7-Settings!$B$15))</f>
      </c>
      <c r="K7" s="4"/>
    </row>
    <row r="8" spans="1:11">
      <c r="A8" s="13">
        <f>IF(Settings!$B$5="","",Settings!$B$5+3)</f>
      </c>
      <c r="B8" s="14"/>
      <c r="C8" s="14"/>
      <c r="D8" s="4"/>
      <c r="E8" s="15">
        <f>IF(OR(B8="",C8=""),0,MAX(0,MOD(C8-B8,1)*24-D8/60))</f>
      </c>
      <c r="F8" s="17"/>
      <c r="G8" s="17"/>
      <c r="H8" s="15">
        <f>E8-I8-J8</f>
      </c>
      <c r="I8" s="15">
        <f>IF(Settings!$B$14="",0,MAX(0,E8-Settings!$B$14-J8))</f>
      </c>
      <c r="J8" s="15">
        <f>IF(Settings!$B$15="",0,MAX(0,E8-Settings!$B$15))</f>
      </c>
      <c r="K8" s="4"/>
    </row>
    <row r="9" spans="1:11">
      <c r="A9" s="13">
        <f>IF(Settings!$B$5="","",Settings!$B$5+4)</f>
      </c>
      <c r="B9" s="14"/>
      <c r="C9" s="14"/>
      <c r="D9" s="4"/>
      <c r="E9" s="15">
        <f>IF(OR(B9="",C9=""),0,MAX(0,MOD(C9-B9,1)*24-D9/60))</f>
      </c>
      <c r="F9" s="17"/>
      <c r="G9" s="17"/>
      <c r="H9" s="15">
        <f>E9-I9-J9</f>
      </c>
      <c r="I9" s="15">
        <f>IF(Settings!$B$14="",0,MAX(0,E9-Settings!$B$14-J9))</f>
      </c>
      <c r="J9" s="15">
        <f>IF(Settings!$B$15="",0,MAX(0,E9-Settings!$B$15))</f>
      </c>
      <c r="K9" s="4"/>
    </row>
    <row r="10" spans="1:11">
      <c r="A10" s="13">
        <f>IF(Settings!$B$5="","",Settings!$B$5+5)</f>
      </c>
      <c r="B10" s="14"/>
      <c r="C10" s="14"/>
      <c r="D10" s="4"/>
      <c r="E10" s="15">
        <f>IF(OR(B10="",C10=""),0,MAX(0,MOD(C10-B10,1)*24-D10/60))</f>
      </c>
      <c r="F10" s="17"/>
      <c r="G10" s="17"/>
      <c r="H10" s="15">
        <f>E10-I10-J10</f>
      </c>
      <c r="I10" s="15">
        <f>IF(Settings!$B$14="",0,MAX(0,E10-Settings!$B$14-J10))</f>
      </c>
      <c r="J10" s="15">
        <f>IF(Settings!$B$15="",0,MAX(0,E10-Settings!$B$15))</f>
      </c>
      <c r="K10" s="4"/>
    </row>
    <row r="11" spans="1:11">
      <c r="A11" s="13">
        <f>IF(Settings!$B$5="","",Settings!$B$5+6)</f>
      </c>
      <c r="B11" s="14"/>
      <c r="C11" s="14"/>
      <c r="D11" s="4"/>
      <c r="E11" s="15">
        <f>IF(OR(B11="",C11=""),0,MAX(0,MOD(C11-B11,1)*24-D11/60))</f>
      </c>
      <c r="F11" s="17"/>
      <c r="G11" s="17"/>
      <c r="H11" s="15">
        <f>E11-I11-J11</f>
      </c>
      <c r="I11" s="15">
        <f>IF(Settings!$B$14="",0,MAX(0,E11-Settings!$B$14-J11))</f>
      </c>
      <c r="J11" s="15">
        <f>IF(Settings!$B$15="",0,MAX(0,E11-Settings!$B$15))</f>
      </c>
      <c r="K11" s="4"/>
    </row>
    <row r="12" spans="1:11">
      <c r="A12" s="12" t="s">
        <v>43</v>
      </c>
      <c r="B12" s="12"/>
      <c r="C12" s="12"/>
      <c r="D12" s="12"/>
      <c r="E12" s="16">
        <f>SUM(E5:E11)</f>
      </c>
      <c r="F12" s="18"/>
      <c r="G12" s="18">
        <f>SUM(G5:G11)</f>
      </c>
      <c r="H12" s="16">
        <f>SUM(H5:H11)</f>
      </c>
      <c r="I12" s="16">
        <f>SUM(I5:I11)</f>
      </c>
      <c r="J12" s="16">
        <f>SUM(J5:J11)</f>
      </c>
      <c r="K12" s="12"/>
    </row>
    <row r="14" spans="1:11">
      <c r="A14" s="1" t="s">
        <v>44</v>
      </c>
    </row>
    <row r="15" spans="1:11">
      <c r="A15" t="s">
        <v>36</v>
      </c>
      <c r="B15" s="15">
        <f>E12</f>
      </c>
    </row>
    <row r="16" spans="1:11">
      <c r="A16" t="s">
        <v>45</v>
      </c>
      <c r="B16" s="15">
        <f>H12-B18</f>
      </c>
    </row>
    <row r="17" spans="1:11">
      <c r="A17" t="s">
        <v>40</v>
      </c>
      <c r="B17" s="15">
        <f>I12+B18</f>
      </c>
    </row>
    <row r="18" spans="1:11">
      <c r="A18" t="s">
        <v>46</v>
      </c>
      <c r="B18" s="15">
        <f>IF(Settings!$B$16="",0,MAX(0,H12-Settings!$B$16))</f>
      </c>
    </row>
    <row r="19" spans="1:11">
      <c r="A19" t="s">
        <v>41</v>
      </c>
      <c r="B19" s="15">
        <f>J12</f>
      </c>
    </row>
    <row r="20" spans="1:11">
      <c r="A20" t="s">
        <v>38</v>
      </c>
      <c r="B20" s="15">
        <f>G12</f>
      </c>
    </row>
    <row r="21" spans="1:11">
      <c r="A21" t="s">
        <v>47</v>
      </c>
      <c r="B21" s="5">
        <f>COUNTIF(E5:E11,"&gt;0")</f>
      </c>
    </row>
    <row r="22" spans="1:11">
      <c r="A22" s="19">
        <f>IF(B21=7,"Worked all 7 days. This file does not work out any seventh-day overtime, so check the rules that apply to you.","")</f>
      </c>
    </row>
  </sheetData>
  <dataValidations count="1">
    <dataValidation type="list" errorStyle="warning" operator="between" allowBlank="1" showDropDown="0" showInputMessage="0" showErrorMessage="1" errorTitle="Not on the list" error="Pick a value from the list, or keep what you typed." sqref="F5:F11">
      <formula1>"Annual leave / holiday / PTO,Sick or carer's leave,Public holiday,Unpaid leave,Other"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22"/>
  <sheetViews>
    <sheetView tabSelected="0" workbookViewId="0" showGridLines="true" showRowColHeaders="1">
      <pane xSplit="1" ySplit="4" activePane="bottomRight" state="frozen" topLeftCell="B5"/>
      <selection pane="bottomRight" activeCell="A1" sqref="A1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26" customWidth="true" style="0"/>
    <col min="7" max="7" width="11" customWidth="true" style="0"/>
    <col min="8" max="8" width="10" customWidth="true" style="0"/>
    <col min="9" max="9" width="13" customWidth="true" style="0"/>
    <col min="10" max="10" width="13" customWidth="true" style="0"/>
    <col min="11" max="11" width="30" customWidth="true" style="0"/>
  </cols>
  <sheetData>
    <row r="1" spans="1:11">
      <c r="A1" s="2" t="s">
        <v>48</v>
      </c>
    </row>
    <row r="2" spans="1:11">
      <c r="A2">
        <f>"Employee: "&amp;Settings!B3</f>
      </c>
    </row>
    <row r="4" spans="1:11" customHeight="1" ht="30">
      <c r="A4" s="11" t="s">
        <v>32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">
        <v>41</v>
      </c>
      <c r="K4" s="11" t="s">
        <v>42</v>
      </c>
    </row>
    <row r="5" spans="1:11">
      <c r="A5" s="13">
        <f>IF(Settings!$B$5="","",Settings!$B$5+7)</f>
      </c>
      <c r="B5" s="14"/>
      <c r="C5" s="14"/>
      <c r="D5" s="4"/>
      <c r="E5" s="15">
        <f>IF(OR(B5="",C5=""),0,MAX(0,MOD(C5-B5,1)*24-D5/60))</f>
      </c>
      <c r="F5" s="17"/>
      <c r="G5" s="17"/>
      <c r="H5" s="15">
        <f>E5-I5-J5</f>
      </c>
      <c r="I5" s="15">
        <f>IF(Settings!$B$14="",0,MAX(0,E5-Settings!$B$14-J5))</f>
      </c>
      <c r="J5" s="15">
        <f>IF(Settings!$B$15="",0,MAX(0,E5-Settings!$B$15))</f>
      </c>
      <c r="K5" s="4"/>
    </row>
    <row r="6" spans="1:11">
      <c r="A6" s="13">
        <f>IF(Settings!$B$5="","",Settings!$B$5+8)</f>
      </c>
      <c r="B6" s="14"/>
      <c r="C6" s="14"/>
      <c r="D6" s="4"/>
      <c r="E6" s="15">
        <f>IF(OR(B6="",C6=""),0,MAX(0,MOD(C6-B6,1)*24-D6/60))</f>
      </c>
      <c r="F6" s="17"/>
      <c r="G6" s="17"/>
      <c r="H6" s="15">
        <f>E6-I6-J6</f>
      </c>
      <c r="I6" s="15">
        <f>IF(Settings!$B$14="",0,MAX(0,E6-Settings!$B$14-J6))</f>
      </c>
      <c r="J6" s="15">
        <f>IF(Settings!$B$15="",0,MAX(0,E6-Settings!$B$15))</f>
      </c>
      <c r="K6" s="4"/>
    </row>
    <row r="7" spans="1:11">
      <c r="A7" s="13">
        <f>IF(Settings!$B$5="","",Settings!$B$5+9)</f>
      </c>
      <c r="B7" s="14"/>
      <c r="C7" s="14"/>
      <c r="D7" s="4"/>
      <c r="E7" s="15">
        <f>IF(OR(B7="",C7=""),0,MAX(0,MOD(C7-B7,1)*24-D7/60))</f>
      </c>
      <c r="F7" s="17"/>
      <c r="G7" s="17"/>
      <c r="H7" s="15">
        <f>E7-I7-J7</f>
      </c>
      <c r="I7" s="15">
        <f>IF(Settings!$B$14="",0,MAX(0,E7-Settings!$B$14-J7))</f>
      </c>
      <c r="J7" s="15">
        <f>IF(Settings!$B$15="",0,MAX(0,E7-Settings!$B$15))</f>
      </c>
      <c r="K7" s="4"/>
    </row>
    <row r="8" spans="1:11">
      <c r="A8" s="13">
        <f>IF(Settings!$B$5="","",Settings!$B$5+10)</f>
      </c>
      <c r="B8" s="14"/>
      <c r="C8" s="14"/>
      <c r="D8" s="4"/>
      <c r="E8" s="15">
        <f>IF(OR(B8="",C8=""),0,MAX(0,MOD(C8-B8,1)*24-D8/60))</f>
      </c>
      <c r="F8" s="17"/>
      <c r="G8" s="17"/>
      <c r="H8" s="15">
        <f>E8-I8-J8</f>
      </c>
      <c r="I8" s="15">
        <f>IF(Settings!$B$14="",0,MAX(0,E8-Settings!$B$14-J8))</f>
      </c>
      <c r="J8" s="15">
        <f>IF(Settings!$B$15="",0,MAX(0,E8-Settings!$B$15))</f>
      </c>
      <c r="K8" s="4"/>
    </row>
    <row r="9" spans="1:11">
      <c r="A9" s="13">
        <f>IF(Settings!$B$5="","",Settings!$B$5+11)</f>
      </c>
      <c r="B9" s="14"/>
      <c r="C9" s="14"/>
      <c r="D9" s="4"/>
      <c r="E9" s="15">
        <f>IF(OR(B9="",C9=""),0,MAX(0,MOD(C9-B9,1)*24-D9/60))</f>
      </c>
      <c r="F9" s="17"/>
      <c r="G9" s="17"/>
      <c r="H9" s="15">
        <f>E9-I9-J9</f>
      </c>
      <c r="I9" s="15">
        <f>IF(Settings!$B$14="",0,MAX(0,E9-Settings!$B$14-J9))</f>
      </c>
      <c r="J9" s="15">
        <f>IF(Settings!$B$15="",0,MAX(0,E9-Settings!$B$15))</f>
      </c>
      <c r="K9" s="4"/>
    </row>
    <row r="10" spans="1:11">
      <c r="A10" s="13">
        <f>IF(Settings!$B$5="","",Settings!$B$5+12)</f>
      </c>
      <c r="B10" s="14"/>
      <c r="C10" s="14"/>
      <c r="D10" s="4"/>
      <c r="E10" s="15">
        <f>IF(OR(B10="",C10=""),0,MAX(0,MOD(C10-B10,1)*24-D10/60))</f>
      </c>
      <c r="F10" s="17"/>
      <c r="G10" s="17"/>
      <c r="H10" s="15">
        <f>E10-I10-J10</f>
      </c>
      <c r="I10" s="15">
        <f>IF(Settings!$B$14="",0,MAX(0,E10-Settings!$B$14-J10))</f>
      </c>
      <c r="J10" s="15">
        <f>IF(Settings!$B$15="",0,MAX(0,E10-Settings!$B$15))</f>
      </c>
      <c r="K10" s="4"/>
    </row>
    <row r="11" spans="1:11">
      <c r="A11" s="13">
        <f>IF(Settings!$B$5="","",Settings!$B$5+13)</f>
      </c>
      <c r="B11" s="14"/>
      <c r="C11" s="14"/>
      <c r="D11" s="4"/>
      <c r="E11" s="15">
        <f>IF(OR(B11="",C11=""),0,MAX(0,MOD(C11-B11,1)*24-D11/60))</f>
      </c>
      <c r="F11" s="17"/>
      <c r="G11" s="17"/>
      <c r="H11" s="15">
        <f>E11-I11-J11</f>
      </c>
      <c r="I11" s="15">
        <f>IF(Settings!$B$14="",0,MAX(0,E11-Settings!$B$14-J11))</f>
      </c>
      <c r="J11" s="15">
        <f>IF(Settings!$B$15="",0,MAX(0,E11-Settings!$B$15))</f>
      </c>
      <c r="K11" s="4"/>
    </row>
    <row r="12" spans="1:11">
      <c r="A12" s="12" t="s">
        <v>43</v>
      </c>
      <c r="B12" s="12"/>
      <c r="C12" s="12"/>
      <c r="D12" s="12"/>
      <c r="E12" s="16">
        <f>SUM(E5:E11)</f>
      </c>
      <c r="F12" s="18"/>
      <c r="G12" s="18">
        <f>SUM(G5:G11)</f>
      </c>
      <c r="H12" s="16">
        <f>SUM(H5:H11)</f>
      </c>
      <c r="I12" s="16">
        <f>SUM(I5:I11)</f>
      </c>
      <c r="J12" s="16">
        <f>SUM(J5:J11)</f>
      </c>
      <c r="K12" s="12"/>
    </row>
    <row r="14" spans="1:11">
      <c r="A14" s="1" t="s">
        <v>44</v>
      </c>
    </row>
    <row r="15" spans="1:11">
      <c r="A15" t="s">
        <v>36</v>
      </c>
      <c r="B15" s="15">
        <f>E12</f>
      </c>
    </row>
    <row r="16" spans="1:11">
      <c r="A16" t="s">
        <v>45</v>
      </c>
      <c r="B16" s="15">
        <f>H12-B18</f>
      </c>
    </row>
    <row r="17" spans="1:11">
      <c r="A17" t="s">
        <v>40</v>
      </c>
      <c r="B17" s="15">
        <f>I12+B18</f>
      </c>
    </row>
    <row r="18" spans="1:11">
      <c r="A18" t="s">
        <v>46</v>
      </c>
      <c r="B18" s="15">
        <f>IF(Settings!$B$16="",0,MAX(0,H12-Settings!$B$16))</f>
      </c>
    </row>
    <row r="19" spans="1:11">
      <c r="A19" t="s">
        <v>41</v>
      </c>
      <c r="B19" s="15">
        <f>J12</f>
      </c>
    </row>
    <row r="20" spans="1:11">
      <c r="A20" t="s">
        <v>38</v>
      </c>
      <c r="B20" s="15">
        <f>G12</f>
      </c>
    </row>
    <row r="21" spans="1:11">
      <c r="A21" t="s">
        <v>47</v>
      </c>
      <c r="B21" s="5">
        <f>COUNTIF(E5:E11,"&gt;0")</f>
      </c>
    </row>
    <row r="22" spans="1:11">
      <c r="A22" s="19">
        <f>IF(B21=7,"Worked all 7 days. This file does not work out any seventh-day overtime, so check the rules that apply to you.","")</f>
      </c>
    </row>
  </sheetData>
  <dataValidations count="1">
    <dataValidation type="list" errorStyle="warning" operator="between" allowBlank="1" showDropDown="0" showInputMessage="0" showErrorMessage="1" errorTitle="Not on the list" error="Pick a value from the list, or keep what you typed." sqref="F5:F11">
      <formula1>"Annual leave / holiday / PTO,Sick or carer's leave,Public holiday,Unpaid leave,Other"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14" customWidth="true" style="0"/>
    <col min="4" max="4" width="18" customWidth="true" style="0"/>
  </cols>
  <sheetData>
    <row r="1" spans="1:4">
      <c r="A1" s="2" t="s">
        <v>49</v>
      </c>
    </row>
    <row r="3" spans="1:4">
      <c r="A3" t="s">
        <v>15</v>
      </c>
      <c r="B3" s="5">
        <f>Settings!B3</f>
      </c>
    </row>
    <row r="4" spans="1:4">
      <c r="A4" t="s">
        <v>16</v>
      </c>
      <c r="B4" s="5">
        <f>Settings!B4</f>
      </c>
    </row>
    <row r="5" spans="1:4">
      <c r="A5" t="s">
        <v>50</v>
      </c>
      <c r="B5" s="13">
        <f>'Week 1'!A5</f>
      </c>
    </row>
    <row r="6" spans="1:4">
      <c r="A6" t="s">
        <v>51</v>
      </c>
      <c r="B6" s="13">
        <f>'Week 2'!A11</f>
      </c>
    </row>
    <row r="8" spans="1:4" customHeight="1" ht="30">
      <c r="A8" s="11"/>
      <c r="B8" s="11" t="s">
        <v>31</v>
      </c>
      <c r="C8" s="11" t="s">
        <v>48</v>
      </c>
      <c r="D8" s="11" t="s">
        <v>43</v>
      </c>
    </row>
    <row r="9" spans="1:4">
      <c r="A9" t="s">
        <v>36</v>
      </c>
      <c r="B9" s="15">
        <f>'Week 1'!B15</f>
      </c>
      <c r="C9" s="15">
        <f>'Week 2'!B15</f>
      </c>
      <c r="D9" s="15">
        <f>B9+C9</f>
      </c>
    </row>
    <row r="10" spans="1:4">
      <c r="A10" t="s">
        <v>45</v>
      </c>
      <c r="B10" s="15">
        <f>'Week 1'!B16</f>
      </c>
      <c r="C10" s="15">
        <f>'Week 2'!B16</f>
      </c>
      <c r="D10" s="15">
        <f>B10+C10</f>
      </c>
    </row>
    <row r="11" spans="1:4">
      <c r="A11" t="s">
        <v>40</v>
      </c>
      <c r="B11" s="15">
        <f>'Week 1'!B17</f>
      </c>
      <c r="C11" s="15">
        <f>'Week 2'!B17</f>
      </c>
      <c r="D11" s="15">
        <f>B11+C11</f>
      </c>
    </row>
    <row r="12" spans="1:4">
      <c r="A12" t="s">
        <v>41</v>
      </c>
      <c r="B12" s="15">
        <f>'Week 1'!B19</f>
      </c>
      <c r="C12" s="15">
        <f>'Week 2'!B19</f>
      </c>
      <c r="D12" s="15">
        <f>B12+C12</f>
      </c>
    </row>
    <row r="13" spans="1:4">
      <c r="A13" t="s">
        <v>38</v>
      </c>
      <c r="B13" s="15">
        <f>'Week 1'!B20</f>
      </c>
      <c r="C13" s="15">
        <f>'Week 2'!B20</f>
      </c>
      <c r="D13" s="15">
        <f>B13+C13</f>
      </c>
    </row>
    <row r="14" spans="1:4">
      <c r="A14" s="1" t="s">
        <v>52</v>
      </c>
      <c r="B14" s="20">
        <f>B9+SUMIFS('Week 1'!G5:G11,'Week 1'!F5:F11,"&lt;&gt;Unpaid leave")</f>
      </c>
      <c r="C14" s="20">
        <f>C9+SUMIFS('Week 2'!G5:G11,'Week 2'!F5:F11,"&lt;&gt;Unpaid leave")</f>
      </c>
      <c r="D14" s="20">
        <f>B14+C14</f>
      </c>
    </row>
    <row r="17" spans="1:4" customHeight="1" ht="28">
      <c r="A17" t="s">
        <v>53</v>
      </c>
      <c r="B17" s="21"/>
      <c r="C17" t="s">
        <v>32</v>
      </c>
      <c r="D17" s="21"/>
    </row>
    <row r="20" spans="1:4" customHeight="1" ht="28">
      <c r="A20" t="s">
        <v>54</v>
      </c>
      <c r="B20" s="21"/>
      <c r="C20" t="s">
        <v>32</v>
      </c>
      <c r="D20" s="21"/>
    </row>
  </sheetData>
  <sheetProtection sheet="1" formatColumns="0" sort="0" autoFilter="0"/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Week 1</vt:lpstr>
      <vt:lpstr>Week 2</vt:lpstr>
      <vt:lpstr>Summary</vt:lpstr>
    </vt:vector>
  </TitlesOfParts>
  <Company>Jasper (heyjasper.ai)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(heyjasper.ai)</dc:creator>
  <cp:lastModifiedBy>Jasper (heyjasper.ai)</cp:lastModifiedBy>
  <dcterms:created xsi:type="dcterms:W3CDTF">2026-10-04T00:00:00+00:00</dcterms:created>
  <dcterms:modified xsi:type="dcterms:W3CDTF">2026-10-04T00:00:00+00:00</dcterms:modified>
  <dc:title>Weekly and fortnightly timesheet</dc:title>
  <dc:description>Template by Jasper — heyjasper.ai. Free to use and change in your own business; please do not resell it.</dc:description>
  <dc:subject>Timesheet for one or two weeks, with overtime presets</dc:subject>
  <cp:keywords>template, heyjasper.ai</cp:keywords>
  <cp:category/>
</cp:coreProperties>
</file>