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 to use" sheetId="1" r:id="rId4"/>
    <sheet name="Projects" sheetId="2" r:id="rId5"/>
    <sheet name="Rates" sheetId="3" r:id="rId6"/>
    <sheet name="Time log" sheetId="4" r:id="rId7"/>
    <sheet name="Summary" sheetId="5" r:id="rId8"/>
    <sheet name="Retainers" sheetId="6" r:id="rId9"/>
  </sheets>
  <definedNames>
    <definedName name="_xlnm.Print_Titles" localSheetId="3">'Time log'!$3:$3</definedName>
    <definedName name="_xlnm.Print_Area" localSheetId="3">'Time log'!$A$1:$G$33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<sst xmlns="http://schemas.openxmlformats.org/spreadsheetml/2006/main" uniqueCount="48">
  <si>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Project budget and retainer tracker</t>
  </si>
  <si>
    <t>Template by Jasper — heyjasper.ai</t>
  </si>
  <si>
    <t>How to use</t>
  </si>
  <si>
    <t>1. Rates: list each person or role with an hourly rate.</t>
  </si>
  <si>
    <t>2. Projects: add each project with its type, start and end dates, and a budget in hours, money or both. For a retainer, add its hours a month and whether unused hours roll over.</t>
  </si>
  <si>
    <t>3. Time log: one row per piece of work, against a project and a person or role. Rate and value fill in.</t>
  </si>
  <si>
    <t>4. Printing: a log prints its first 30 rows. To print more, select the rows and print the selection.</t>
  </si>
  <si>
    <t>5. Summary: "As of" shows today; type a date to see another day. Monthly burn = hours used ÷ months elapsed, where a month is 30.4375 days (365.25 ÷ 12). Forecast = hours used + burn × months left to the end date.</t>
  </si>
  <si>
    <t>6. Retainers: type the first month and pick each retainer project. Unused hours carry into the next month when the project rolls over. Overruns are not carried forward; they show as negative hours left.</t>
  </si>
  <si>
    <t>Yellow cells are for you to fill in. Grey cells work things out: leave them alone.</t>
  </si>
  <si>
    <t>Opens in Excel, Google Sheets (File &gt; Import) and LibreOffice.</t>
  </si>
  <si>
    <t>Want alerts instead of formulas? Jasper tracks project budgets in hours or money and alerts managers as they burn: heyjasper.ai/product/time-tracking</t>
  </si>
  <si>
    <t>Free to use and change in your own business. Please don't resell this file or publish it as your own.</t>
  </si>
  <si>
    <t>Projects</t>
  </si>
  <si>
    <t>Project</t>
  </si>
  <si>
    <t>Client</t>
  </si>
  <si>
    <t>Type</t>
  </si>
  <si>
    <t>Start date</t>
  </si>
  <si>
    <t>End date</t>
  </si>
  <si>
    <t>Budget (hours)</t>
  </si>
  <si>
    <t>Budget (money)</t>
  </si>
  <si>
    <t>Retainer hours a month</t>
  </si>
  <si>
    <t>Unused hours roll over?</t>
  </si>
  <si>
    <t>Rates</t>
  </si>
  <si>
    <t>Person or role</t>
  </si>
  <si>
    <t>Hourly rate</t>
  </si>
  <si>
    <t>Time log</t>
  </si>
  <si>
    <t>Date</t>
  </si>
  <si>
    <t>Hours</t>
  </si>
  <si>
    <t>Rate</t>
  </si>
  <si>
    <t>Value</t>
  </si>
  <si>
    <t>Notes</t>
  </si>
  <si>
    <t>Summary</t>
  </si>
  <si>
    <t>As of</t>
  </si>
  <si>
    <t>Hours used</t>
  </si>
  <si>
    <t>Value used</t>
  </si>
  <si>
    <t>Hours used (%)</t>
  </si>
  <si>
    <t>Money used (%)</t>
  </si>
  <si>
    <t>Hours left</t>
  </si>
  <si>
    <t>Hours a month so far</t>
  </si>
  <si>
    <t>Forecast hours at end</t>
  </si>
  <si>
    <t>Forecast over (+) or under (−)</t>
  </si>
  <si>
    <t>Retainers</t>
  </si>
  <si>
    <t>First month</t>
  </si>
  <si>
    <t>Hours available</t>
  </si>
  <si>
    <t>Hours a month</t>
  </si>
  <si>
    <t>Rolls over?</t>
  </si>
  <si>
    <t>Hours left (negative means over)</t>
  </si>
</sst>
</file>

<file path=xl/styles.xml><?xml version="1.0" encoding="utf-8"?>
<styleSheet xmlns="http://schemas.openxmlformats.org/spreadsheetml/2006/main">
  <numFmts count="3">
    <numFmt numFmtId="164" formatCode="d mmm yyyy"/>
    <numFmt numFmtId="165" formatCode="0.0"/>
    <numFmt numFmtId="166" formatCode="mmm yyyy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4B5563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3730A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 applyProtection="true">
      <protection locked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 applyProtection="true">
      <alignment vertical="top" textRotation="0" wrapText="true" shrinkToFit="false"/>
      <protection locked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4" numFmtId="0" fillId="4" borderId="0" applyFont="1" applyNumberFormat="0" applyFill="1" applyBorder="0" applyAlignment="1">
      <alignment vertical="center" textRotation="0" wrapText="true" shrinkToFit="false"/>
    </xf>
    <xf xfId="0" fontId="0" numFmtId="164" fillId="2" borderId="0" applyFont="0" applyNumberFormat="1" applyFill="1" applyBorder="0" applyAlignment="0" applyProtection="true">
      <protection locked="false"/>
    </xf>
    <xf xfId="0" fontId="0" numFmtId="3" fillId="2" borderId="0" applyFont="0" applyNumberFormat="1" applyFill="1" applyBorder="0" applyAlignment="0" applyProtection="true">
      <protection locked="false"/>
    </xf>
    <xf xfId="0" fontId="0" numFmtId="4" fillId="2" borderId="0" applyFont="0" applyNumberFormat="1" applyFill="1" applyBorder="0" applyAlignment="0" applyProtection="true">
      <protection locked="false"/>
    </xf>
    <xf xfId="0" fontId="0" numFmtId="2" fillId="2" borderId="0" applyFont="0" applyNumberFormat="1" applyFill="1" applyBorder="0" applyAlignment="0" applyProtection="true">
      <protection locked="false"/>
    </xf>
    <xf xfId="0" fontId="0" numFmtId="4" fillId="3" borderId="0" applyFont="0" applyNumberFormat="1" applyFill="1" applyBorder="0" applyAlignment="0"/>
    <xf xfId="0" fontId="0" numFmtId="165" fillId="3" borderId="0" applyFont="0" applyNumberFormat="1" applyFill="1" applyBorder="0" applyAlignment="0"/>
    <xf xfId="0" fontId="0" numFmtId="3" fillId="3" borderId="0" applyFont="0" applyNumberFormat="1" applyFill="1" applyBorder="0" applyAlignment="0"/>
    <xf xfId="0" fontId="0" numFmtId="9" fillId="3" borderId="0" applyFont="0" applyNumberFormat="1" applyFill="1" applyBorder="0" applyAlignment="0"/>
    <xf xfId="0" fontId="4" numFmtId="166" fillId="4" borderId="0" applyFont="1" applyNumberFormat="1" applyFill="1" applyBorder="0" applyAlignment="1">
      <alignment vertical="center" textRotation="0" wrapText="true" shrinkToFit="false"/>
    </xf>
  </cellXfs>
  <cellStyles count="1">
    <cellStyle name="Normal" xfId="0" builtinId="0"/>
  </cellStyles>
  <dxfs count="3">
    <dxf>
      <fill>
        <patternFill patternType="solid">
          <fgColor rgb="FFFECACA"/>
          <bgColor rgb="FFFECACA"/>
        </patternFill>
      </fill>
      <border/>
    </dxf>
    <dxf>
      <fill>
        <patternFill patternType="solid">
          <fgColor rgb="FFFECACA"/>
          <bgColor rgb="FFFECACA"/>
        </patternFill>
      </fill>
      <border/>
    </dxf>
    <dxf>
      <fill>
        <patternFill patternType="solid">
          <fgColor rgb="FFFECACA"/>
          <bgColor rgb="FFFECACA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16"/>
  <sheetViews>
    <sheetView tabSelected="1" workbookViewId="0" showGridLines="false" showRowColHeaders="1">
      <selection activeCell="A1" sqref="A1"/>
    </sheetView>
  </sheetViews>
  <sheetFormatPr defaultRowHeight="14.4" outlineLevelRow="0" outlineLevelCol="0"/>
  <cols>
    <col min="1" max="1" width="95" customWidth="true" style="0"/>
  </cols>
  <sheetData>
    <row r="1" spans="1:1">
      <c r="A1" s="1" t="s">
        <v>0</v>
      </c>
    </row>
    <row r="2" spans="1:1">
      <c r="A2" s="2" t="s">
        <v>1</v>
      </c>
    </row>
    <row r="4" spans="1:1">
      <c r="A4" s="5" t="s">
        <v>2</v>
      </c>
    </row>
    <row r="5" spans="1:1">
      <c r="A5" s="6" t="s">
        <v>3</v>
      </c>
    </row>
    <row r="6" spans="1:1">
      <c r="A6" s="6" t="s">
        <v>4</v>
      </c>
    </row>
    <row r="7" spans="1:1">
      <c r="A7" s="6" t="s">
        <v>5</v>
      </c>
    </row>
    <row r="8" spans="1:1">
      <c r="A8" s="6" t="s">
        <v>6</v>
      </c>
    </row>
    <row r="9" spans="1:1">
      <c r="A9" s="6" t="s">
        <v>7</v>
      </c>
    </row>
    <row r="10" spans="1:1">
      <c r="A10" s="6" t="s">
        <v>8</v>
      </c>
    </row>
    <row r="11" spans="1:1">
      <c r="A11" s="6"/>
    </row>
    <row r="12" spans="1:1">
      <c r="A12" s="7" t="s">
        <v>9</v>
      </c>
    </row>
    <row r="13" spans="1:1">
      <c r="A13" s="8" t="s">
        <v>10</v>
      </c>
    </row>
    <row r="14" spans="1:1">
      <c r="A14" s="6"/>
    </row>
    <row r="15" spans="1:1">
      <c r="A15" s="6" t="s">
        <v>11</v>
      </c>
    </row>
    <row r="16" spans="1:1">
      <c r="A16" s="6" t="s">
        <v>12</v>
      </c>
    </row>
  </sheetData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6" customWidth="true" style="0"/>
    <col min="2" max="2" width="20" customWidth="true" style="0"/>
    <col min="3" max="3" width="18" customWidth="true" style="0"/>
    <col min="4" max="4" width="13" customWidth="true" style="0"/>
    <col min="5" max="5" width="13" customWidth="true" style="0"/>
    <col min="6" max="6" width="11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</v>
      </c>
    </row>
    <row r="3" spans="1:9" customHeight="1" ht="32">
      <c r="A3" s="9" t="s">
        <v>14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</row>
    <row r="4" spans="1:9">
      <c r="A4" s="3"/>
      <c r="B4" s="3"/>
      <c r="C4" s="3"/>
      <c r="D4" s="10"/>
      <c r="E4" s="10"/>
      <c r="F4" s="3"/>
      <c r="G4" s="11"/>
      <c r="H4" s="3"/>
      <c r="I4" s="3"/>
    </row>
    <row r="5" spans="1:9">
      <c r="A5" s="3"/>
      <c r="B5" s="3"/>
      <c r="C5" s="3"/>
      <c r="D5" s="10"/>
      <c r="E5" s="10"/>
      <c r="F5" s="3"/>
      <c r="G5" s="11"/>
      <c r="H5" s="3"/>
      <c r="I5" s="3"/>
    </row>
    <row r="6" spans="1:9">
      <c r="A6" s="3"/>
      <c r="B6" s="3"/>
      <c r="C6" s="3"/>
      <c r="D6" s="10"/>
      <c r="E6" s="10"/>
      <c r="F6" s="3"/>
      <c r="G6" s="11"/>
      <c r="H6" s="3"/>
      <c r="I6" s="3"/>
    </row>
    <row r="7" spans="1:9">
      <c r="A7" s="3"/>
      <c r="B7" s="3"/>
      <c r="C7" s="3"/>
      <c r="D7" s="10"/>
      <c r="E7" s="10"/>
      <c r="F7" s="3"/>
      <c r="G7" s="11"/>
      <c r="H7" s="3"/>
      <c r="I7" s="3"/>
    </row>
    <row r="8" spans="1:9">
      <c r="A8" s="3"/>
      <c r="B8" s="3"/>
      <c r="C8" s="3"/>
      <c r="D8" s="10"/>
      <c r="E8" s="10"/>
      <c r="F8" s="3"/>
      <c r="G8" s="11"/>
      <c r="H8" s="3"/>
      <c r="I8" s="3"/>
    </row>
    <row r="9" spans="1:9">
      <c r="A9" s="3"/>
      <c r="B9" s="3"/>
      <c r="C9" s="3"/>
      <c r="D9" s="10"/>
      <c r="E9" s="10"/>
      <c r="F9" s="3"/>
      <c r="G9" s="11"/>
      <c r="H9" s="3"/>
      <c r="I9" s="3"/>
    </row>
    <row r="10" spans="1:9">
      <c r="A10" s="3"/>
      <c r="B10" s="3"/>
      <c r="C10" s="3"/>
      <c r="D10" s="10"/>
      <c r="E10" s="10"/>
      <c r="F10" s="3"/>
      <c r="G10" s="11"/>
      <c r="H10" s="3"/>
      <c r="I10" s="3"/>
    </row>
    <row r="11" spans="1:9">
      <c r="A11" s="3"/>
      <c r="B11" s="3"/>
      <c r="C11" s="3"/>
      <c r="D11" s="10"/>
      <c r="E11" s="10"/>
      <c r="F11" s="3"/>
      <c r="G11" s="11"/>
      <c r="H11" s="3"/>
      <c r="I11" s="3"/>
    </row>
    <row r="12" spans="1:9">
      <c r="A12" s="3"/>
      <c r="B12" s="3"/>
      <c r="C12" s="3"/>
      <c r="D12" s="10"/>
      <c r="E12" s="10"/>
      <c r="F12" s="3"/>
      <c r="G12" s="11"/>
      <c r="H12" s="3"/>
      <c r="I12" s="3"/>
    </row>
    <row r="13" spans="1:9">
      <c r="A13" s="3"/>
      <c r="B13" s="3"/>
      <c r="C13" s="3"/>
      <c r="D13" s="10"/>
      <c r="E13" s="10"/>
      <c r="F13" s="3"/>
      <c r="G13" s="11"/>
      <c r="H13" s="3"/>
      <c r="I13" s="3"/>
    </row>
    <row r="14" spans="1:9">
      <c r="A14" s="3"/>
      <c r="B14" s="3"/>
      <c r="C14" s="3"/>
      <c r="D14" s="10"/>
      <c r="E14" s="10"/>
      <c r="F14" s="3"/>
      <c r="G14" s="11"/>
      <c r="H14" s="3"/>
      <c r="I14" s="3"/>
    </row>
    <row r="15" spans="1:9">
      <c r="A15" s="3"/>
      <c r="B15" s="3"/>
      <c r="C15" s="3"/>
      <c r="D15" s="10"/>
      <c r="E15" s="10"/>
      <c r="F15" s="3"/>
      <c r="G15" s="11"/>
      <c r="H15" s="3"/>
      <c r="I15" s="3"/>
    </row>
    <row r="16" spans="1:9">
      <c r="A16" s="3"/>
      <c r="B16" s="3"/>
      <c r="C16" s="3"/>
      <c r="D16" s="10"/>
      <c r="E16" s="10"/>
      <c r="F16" s="3"/>
      <c r="G16" s="11"/>
      <c r="H16" s="3"/>
      <c r="I16" s="3"/>
    </row>
    <row r="17" spans="1:9">
      <c r="A17" s="3"/>
      <c r="B17" s="3"/>
      <c r="C17" s="3"/>
      <c r="D17" s="10"/>
      <c r="E17" s="10"/>
      <c r="F17" s="3"/>
      <c r="G17" s="11"/>
      <c r="H17" s="3"/>
      <c r="I17" s="3"/>
    </row>
    <row r="18" spans="1:9">
      <c r="A18" s="3"/>
      <c r="B18" s="3"/>
      <c r="C18" s="3"/>
      <c r="D18" s="10"/>
      <c r="E18" s="10"/>
      <c r="F18" s="3"/>
      <c r="G18" s="11"/>
      <c r="H18" s="3"/>
      <c r="I18" s="3"/>
    </row>
    <row r="19" spans="1:9">
      <c r="A19" s="3"/>
      <c r="B19" s="3"/>
      <c r="C19" s="3"/>
      <c r="D19" s="10"/>
      <c r="E19" s="10"/>
      <c r="F19" s="3"/>
      <c r="G19" s="11"/>
      <c r="H19" s="3"/>
      <c r="I19" s="3"/>
    </row>
    <row r="20" spans="1:9">
      <c r="A20" s="3"/>
      <c r="B20" s="3"/>
      <c r="C20" s="3"/>
      <c r="D20" s="10"/>
      <c r="E20" s="10"/>
      <c r="F20" s="3"/>
      <c r="G20" s="11"/>
      <c r="H20" s="3"/>
      <c r="I20" s="3"/>
    </row>
    <row r="21" spans="1:9">
      <c r="A21" s="3"/>
      <c r="B21" s="3"/>
      <c r="C21" s="3"/>
      <c r="D21" s="10"/>
      <c r="E21" s="10"/>
      <c r="F21" s="3"/>
      <c r="G21" s="11"/>
      <c r="H21" s="3"/>
      <c r="I21" s="3"/>
    </row>
    <row r="22" spans="1:9">
      <c r="A22" s="3"/>
      <c r="B22" s="3"/>
      <c r="C22" s="3"/>
      <c r="D22" s="10"/>
      <c r="E22" s="10"/>
      <c r="F22" s="3"/>
      <c r="G22" s="11"/>
      <c r="H22" s="3"/>
      <c r="I22" s="3"/>
    </row>
    <row r="23" spans="1:9">
      <c r="A23" s="3"/>
      <c r="B23" s="3"/>
      <c r="C23" s="3"/>
      <c r="D23" s="10"/>
      <c r="E23" s="10"/>
      <c r="F23" s="3"/>
      <c r="G23" s="11"/>
      <c r="H23" s="3"/>
      <c r="I23" s="3"/>
    </row>
    <row r="24" spans="1:9">
      <c r="A24" s="3"/>
      <c r="B24" s="3"/>
      <c r="C24" s="3"/>
      <c r="D24" s="10"/>
      <c r="E24" s="10"/>
      <c r="F24" s="3"/>
      <c r="G24" s="11"/>
      <c r="H24" s="3"/>
      <c r="I24" s="3"/>
    </row>
    <row r="25" spans="1:9">
      <c r="A25" s="3"/>
      <c r="B25" s="3"/>
      <c r="C25" s="3"/>
      <c r="D25" s="10"/>
      <c r="E25" s="10"/>
      <c r="F25" s="3"/>
      <c r="G25" s="11"/>
      <c r="H25" s="3"/>
      <c r="I25" s="3"/>
    </row>
    <row r="26" spans="1:9">
      <c r="A26" s="3"/>
      <c r="B26" s="3"/>
      <c r="C26" s="3"/>
      <c r="D26" s="10"/>
      <c r="E26" s="10"/>
      <c r="F26" s="3"/>
      <c r="G26" s="11"/>
      <c r="H26" s="3"/>
      <c r="I26" s="3"/>
    </row>
    <row r="27" spans="1:9">
      <c r="A27" s="3"/>
      <c r="B27" s="3"/>
      <c r="C27" s="3"/>
      <c r="D27" s="10"/>
      <c r="E27" s="10"/>
      <c r="F27" s="3"/>
      <c r="G27" s="11"/>
      <c r="H27" s="3"/>
      <c r="I27" s="3"/>
    </row>
    <row r="28" spans="1:9">
      <c r="A28" s="3"/>
      <c r="B28" s="3"/>
      <c r="C28" s="3"/>
      <c r="D28" s="10"/>
      <c r="E28" s="10"/>
      <c r="F28" s="3"/>
      <c r="G28" s="11"/>
      <c r="H28" s="3"/>
      <c r="I28" s="3"/>
    </row>
    <row r="29" spans="1:9">
      <c r="A29" s="3"/>
      <c r="B29" s="3"/>
      <c r="C29" s="3"/>
      <c r="D29" s="10"/>
      <c r="E29" s="10"/>
      <c r="F29" s="3"/>
      <c r="G29" s="11"/>
      <c r="H29" s="3"/>
      <c r="I29" s="3"/>
    </row>
    <row r="30" spans="1:9">
      <c r="A30" s="3"/>
      <c r="B30" s="3"/>
      <c r="C30" s="3"/>
      <c r="D30" s="10"/>
      <c r="E30" s="10"/>
      <c r="F30" s="3"/>
      <c r="G30" s="11"/>
      <c r="H30" s="3"/>
      <c r="I30" s="3"/>
    </row>
    <row r="31" spans="1:9">
      <c r="A31" s="3"/>
      <c r="B31" s="3"/>
      <c r="C31" s="3"/>
      <c r="D31" s="10"/>
      <c r="E31" s="10"/>
      <c r="F31" s="3"/>
      <c r="G31" s="11"/>
      <c r="H31" s="3"/>
      <c r="I31" s="3"/>
    </row>
    <row r="32" spans="1:9">
      <c r="A32" s="3"/>
      <c r="B32" s="3"/>
      <c r="C32" s="3"/>
      <c r="D32" s="10"/>
      <c r="E32" s="10"/>
      <c r="F32" s="3"/>
      <c r="G32" s="11"/>
      <c r="H32" s="3"/>
      <c r="I32" s="3"/>
    </row>
    <row r="33" spans="1:9">
      <c r="A33" s="3"/>
      <c r="B33" s="3"/>
      <c r="C33" s="3"/>
      <c r="D33" s="10"/>
      <c r="E33" s="10"/>
      <c r="F33" s="3"/>
      <c r="G33" s="11"/>
      <c r="H33" s="3"/>
      <c r="I33" s="3"/>
    </row>
    <row r="34" spans="1:9">
      <c r="A34" s="3"/>
      <c r="B34" s="3"/>
      <c r="C34" s="3"/>
      <c r="D34" s="10"/>
      <c r="E34" s="10"/>
      <c r="F34" s="3"/>
      <c r="G34" s="11"/>
      <c r="H34" s="3"/>
      <c r="I34" s="3"/>
    </row>
    <row r="35" spans="1:9">
      <c r="A35" s="3"/>
      <c r="B35" s="3"/>
      <c r="C35" s="3"/>
      <c r="D35" s="10"/>
      <c r="E35" s="10"/>
      <c r="F35" s="3"/>
      <c r="G35" s="11"/>
      <c r="H35" s="3"/>
      <c r="I35" s="3"/>
    </row>
    <row r="36" spans="1:9">
      <c r="A36" s="3"/>
      <c r="B36" s="3"/>
      <c r="C36" s="3"/>
      <c r="D36" s="10"/>
      <c r="E36" s="10"/>
      <c r="F36" s="3"/>
      <c r="G36" s="11"/>
      <c r="H36" s="3"/>
      <c r="I36" s="3"/>
    </row>
    <row r="37" spans="1:9">
      <c r="A37" s="3"/>
      <c r="B37" s="3"/>
      <c r="C37" s="3"/>
      <c r="D37" s="10"/>
      <c r="E37" s="10"/>
      <c r="F37" s="3"/>
      <c r="G37" s="11"/>
      <c r="H37" s="3"/>
      <c r="I37" s="3"/>
    </row>
    <row r="38" spans="1:9">
      <c r="A38" s="3"/>
      <c r="B38" s="3"/>
      <c r="C38" s="3"/>
      <c r="D38" s="10"/>
      <c r="E38" s="10"/>
      <c r="F38" s="3"/>
      <c r="G38" s="11"/>
      <c r="H38" s="3"/>
      <c r="I38" s="3"/>
    </row>
    <row r="39" spans="1:9">
      <c r="A39" s="3"/>
      <c r="B39" s="3"/>
      <c r="C39" s="3"/>
      <c r="D39" s="10"/>
      <c r="E39" s="10"/>
      <c r="F39" s="3"/>
      <c r="G39" s="11"/>
      <c r="H39" s="3"/>
      <c r="I39" s="3"/>
    </row>
    <row r="40" spans="1:9">
      <c r="A40" s="3"/>
      <c r="B40" s="3"/>
      <c r="C40" s="3"/>
      <c r="D40" s="10"/>
      <c r="E40" s="10"/>
      <c r="F40" s="3"/>
      <c r="G40" s="11"/>
      <c r="H40" s="3"/>
      <c r="I40" s="3"/>
    </row>
    <row r="41" spans="1:9">
      <c r="A41" s="3"/>
      <c r="B41" s="3"/>
      <c r="C41" s="3"/>
      <c r="D41" s="10"/>
      <c r="E41" s="10"/>
      <c r="F41" s="3"/>
      <c r="G41" s="11"/>
      <c r="H41" s="3"/>
      <c r="I41" s="3"/>
    </row>
    <row r="42" spans="1:9">
      <c r="A42" s="3"/>
      <c r="B42" s="3"/>
      <c r="C42" s="3"/>
      <c r="D42" s="10"/>
      <c r="E42" s="10"/>
      <c r="F42" s="3"/>
      <c r="G42" s="11"/>
      <c r="H42" s="3"/>
      <c r="I42" s="3"/>
    </row>
    <row r="43" spans="1:9">
      <c r="A43" s="3"/>
      <c r="B43" s="3"/>
      <c r="C43" s="3"/>
      <c r="D43" s="10"/>
      <c r="E43" s="10"/>
      <c r="F43" s="3"/>
      <c r="G43" s="11"/>
      <c r="H43" s="3"/>
      <c r="I43" s="3"/>
    </row>
    <row r="44" spans="1:9">
      <c r="A44" s="3"/>
      <c r="B44" s="3"/>
      <c r="C44" s="3"/>
      <c r="D44" s="10"/>
      <c r="E44" s="10"/>
      <c r="F44" s="3"/>
      <c r="G44" s="11"/>
      <c r="H44" s="3"/>
      <c r="I44" s="3"/>
    </row>
    <row r="45" spans="1:9">
      <c r="A45" s="3"/>
      <c r="B45" s="3"/>
      <c r="C45" s="3"/>
      <c r="D45" s="10"/>
      <c r="E45" s="10"/>
      <c r="F45" s="3"/>
      <c r="G45" s="11"/>
      <c r="H45" s="3"/>
      <c r="I45" s="3"/>
    </row>
    <row r="46" spans="1:9">
      <c r="A46" s="3"/>
      <c r="B46" s="3"/>
      <c r="C46" s="3"/>
      <c r="D46" s="10"/>
      <c r="E46" s="10"/>
      <c r="F46" s="3"/>
      <c r="G46" s="11"/>
      <c r="H46" s="3"/>
      <c r="I46" s="3"/>
    </row>
    <row r="47" spans="1:9">
      <c r="A47" s="3"/>
      <c r="B47" s="3"/>
      <c r="C47" s="3"/>
      <c r="D47" s="10"/>
      <c r="E47" s="10"/>
      <c r="F47" s="3"/>
      <c r="G47" s="11"/>
      <c r="H47" s="3"/>
      <c r="I47" s="3"/>
    </row>
    <row r="48" spans="1:9">
      <c r="A48" s="3"/>
      <c r="B48" s="3"/>
      <c r="C48" s="3"/>
      <c r="D48" s="10"/>
      <c r="E48" s="10"/>
      <c r="F48" s="3"/>
      <c r="G48" s="11"/>
      <c r="H48" s="3"/>
      <c r="I48" s="3"/>
    </row>
    <row r="49" spans="1:9">
      <c r="A49" s="3"/>
      <c r="B49" s="3"/>
      <c r="C49" s="3"/>
      <c r="D49" s="10"/>
      <c r="E49" s="10"/>
      <c r="F49" s="3"/>
      <c r="G49" s="11"/>
      <c r="H49" s="3"/>
      <c r="I49" s="3"/>
    </row>
    <row r="50" spans="1:9">
      <c r="A50" s="3"/>
      <c r="B50" s="3"/>
      <c r="C50" s="3"/>
      <c r="D50" s="10"/>
      <c r="E50" s="10"/>
      <c r="F50" s="3"/>
      <c r="G50" s="11"/>
      <c r="H50" s="3"/>
      <c r="I50" s="3"/>
    </row>
    <row r="51" spans="1:9">
      <c r="A51" s="3"/>
      <c r="B51" s="3"/>
      <c r="C51" s="3"/>
      <c r="D51" s="10"/>
      <c r="E51" s="10"/>
      <c r="F51" s="3"/>
      <c r="G51" s="11"/>
      <c r="H51" s="3"/>
      <c r="I51" s="3"/>
    </row>
    <row r="52" spans="1:9">
      <c r="A52" s="3"/>
      <c r="B52" s="3"/>
      <c r="C52" s="3"/>
      <c r="D52" s="10"/>
      <c r="E52" s="10"/>
      <c r="F52" s="3"/>
      <c r="G52" s="11"/>
      <c r="H52" s="3"/>
      <c r="I52" s="3"/>
    </row>
    <row r="53" spans="1:9">
      <c r="A53" s="3"/>
      <c r="B53" s="3"/>
      <c r="C53" s="3"/>
      <c r="D53" s="10"/>
      <c r="E53" s="10"/>
      <c r="F53" s="3"/>
      <c r="G53" s="11"/>
      <c r="H53" s="3"/>
      <c r="I53" s="3"/>
    </row>
  </sheetData>
  <dataValidations count="2">
    <dataValidation type="list" errorStyle="warning" operator="between" allowBlank="1" showDropDown="0" showInputMessage="0" showErrorMessage="1" errorTitle="Not on the list" error="Pick a value from the list, or keep what you typed." sqref="C4:C53">
      <formula1>"Fixed price,Time and materials,Retainer"</formula1>
    </dataValidation>
    <dataValidation type="list" errorStyle="warning" operator="between" allowBlank="1" showDropDown="0" showInputMessage="0" showErrorMessage="1" errorTitle="Not on the list" error="Pick a value from the list, or keep what you typed." sqref="I4:I53">
      <formula1>"Yes,No"</formula1>
    </dataValidation>
  </dataValidations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6" customWidth="true" style="0"/>
    <col min="2" max="2" width="14" customWidth="true" style="0"/>
  </cols>
  <sheetData>
    <row r="1" spans="1:2">
      <c r="A1" s="1" t="s">
        <v>23</v>
      </c>
    </row>
    <row r="3" spans="1:2" customHeight="1" ht="30">
      <c r="A3" s="9" t="s">
        <v>24</v>
      </c>
      <c r="B3" s="9" t="s">
        <v>25</v>
      </c>
    </row>
    <row r="4" spans="1:2">
      <c r="A4" s="3"/>
      <c r="B4" s="12"/>
    </row>
    <row r="5" spans="1:2">
      <c r="A5" s="3"/>
      <c r="B5" s="12"/>
    </row>
    <row r="6" spans="1:2">
      <c r="A6" s="3"/>
      <c r="B6" s="12"/>
    </row>
    <row r="7" spans="1:2">
      <c r="A7" s="3"/>
      <c r="B7" s="12"/>
    </row>
    <row r="8" spans="1:2">
      <c r="A8" s="3"/>
      <c r="B8" s="12"/>
    </row>
    <row r="9" spans="1:2">
      <c r="A9" s="3"/>
      <c r="B9" s="12"/>
    </row>
    <row r="10" spans="1:2">
      <c r="A10" s="3"/>
      <c r="B10" s="12"/>
    </row>
    <row r="11" spans="1:2">
      <c r="A11" s="3"/>
      <c r="B11" s="12"/>
    </row>
    <row r="12" spans="1:2">
      <c r="A12" s="3"/>
      <c r="B12" s="12"/>
    </row>
    <row r="13" spans="1:2">
      <c r="A13" s="3"/>
      <c r="B13" s="12"/>
    </row>
    <row r="14" spans="1:2">
      <c r="A14" s="3"/>
      <c r="B14" s="12"/>
    </row>
    <row r="15" spans="1:2">
      <c r="A15" s="3"/>
      <c r="B15" s="12"/>
    </row>
    <row r="16" spans="1:2">
      <c r="A16" s="3"/>
      <c r="B16" s="12"/>
    </row>
    <row r="17" spans="1:2">
      <c r="A17" s="3"/>
      <c r="B17" s="12"/>
    </row>
    <row r="18" spans="1:2">
      <c r="A18" s="3"/>
      <c r="B18" s="12"/>
    </row>
    <row r="19" spans="1:2">
      <c r="A19" s="3"/>
      <c r="B19" s="12"/>
    </row>
    <row r="20" spans="1:2">
      <c r="A20" s="3"/>
      <c r="B20" s="12"/>
    </row>
    <row r="21" spans="1:2">
      <c r="A21" s="3"/>
      <c r="B21" s="12"/>
    </row>
    <row r="22" spans="1:2">
      <c r="A22" s="3"/>
      <c r="B22" s="12"/>
    </row>
    <row r="23" spans="1:2">
      <c r="A23" s="3"/>
      <c r="B23" s="12"/>
    </row>
    <row r="24" spans="1:2">
      <c r="A24" s="3"/>
      <c r="B24" s="12"/>
    </row>
    <row r="25" spans="1:2">
      <c r="A25" s="3"/>
      <c r="B25" s="12"/>
    </row>
    <row r="26" spans="1:2">
      <c r="A26" s="3"/>
      <c r="B26" s="12"/>
    </row>
    <row r="27" spans="1:2">
      <c r="A27" s="3"/>
      <c r="B27" s="12"/>
    </row>
    <row r="28" spans="1:2">
      <c r="A28" s="3"/>
      <c r="B28" s="12"/>
    </row>
    <row r="29" spans="1:2">
      <c r="A29" s="3"/>
      <c r="B29" s="12"/>
    </row>
    <row r="30" spans="1:2">
      <c r="A30" s="3"/>
      <c r="B30" s="12"/>
    </row>
    <row r="31" spans="1:2">
      <c r="A31" s="3"/>
      <c r="B31" s="12"/>
    </row>
    <row r="32" spans="1:2">
      <c r="A32" s="3"/>
      <c r="B32" s="12"/>
    </row>
    <row r="33" spans="1:2">
      <c r="A33" s="3"/>
      <c r="B33" s="12"/>
    </row>
    <row r="34" spans="1:2">
      <c r="A34" s="3"/>
      <c r="B34" s="12"/>
    </row>
    <row r="35" spans="1:2">
      <c r="A35" s="3"/>
      <c r="B35" s="12"/>
    </row>
    <row r="36" spans="1:2">
      <c r="A36" s="3"/>
      <c r="B36" s="12"/>
    </row>
    <row r="37" spans="1:2">
      <c r="A37" s="3"/>
      <c r="B37" s="12"/>
    </row>
    <row r="38" spans="1:2">
      <c r="A38" s="3"/>
      <c r="B38" s="12"/>
    </row>
    <row r="39" spans="1:2">
      <c r="A39" s="3"/>
      <c r="B39" s="12"/>
    </row>
    <row r="40" spans="1:2">
      <c r="A40" s="3"/>
      <c r="B40" s="12"/>
    </row>
    <row r="41" spans="1:2">
      <c r="A41" s="3"/>
      <c r="B41" s="12"/>
    </row>
    <row r="42" spans="1:2">
      <c r="A42" s="3"/>
      <c r="B42" s="12"/>
    </row>
    <row r="43" spans="1:2">
      <c r="A43" s="3"/>
      <c r="B43" s="12"/>
    </row>
    <row r="44" spans="1:2">
      <c r="A44" s="3"/>
      <c r="B44" s="12"/>
    </row>
    <row r="45" spans="1:2">
      <c r="A45" s="3"/>
      <c r="B45" s="12"/>
    </row>
    <row r="46" spans="1:2">
      <c r="A46" s="3"/>
      <c r="B46" s="12"/>
    </row>
    <row r="47" spans="1:2">
      <c r="A47" s="3"/>
      <c r="B47" s="12"/>
    </row>
    <row r="48" spans="1:2">
      <c r="A48" s="3"/>
      <c r="B48" s="12"/>
    </row>
    <row r="49" spans="1:2">
      <c r="A49" s="3"/>
      <c r="B49" s="12"/>
    </row>
    <row r="50" spans="1:2">
      <c r="A50" s="3"/>
      <c r="B50" s="12"/>
    </row>
    <row r="51" spans="1:2">
      <c r="A51" s="3"/>
      <c r="B51" s="12"/>
    </row>
    <row r="52" spans="1:2">
      <c r="A52" s="3"/>
      <c r="B52" s="12"/>
    </row>
    <row r="53" spans="1:2">
      <c r="A53" s="3"/>
      <c r="B53" s="12"/>
    </row>
  </sheetData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503"/>
  <sheetViews>
    <sheetView tabSelected="0" workbookViewId="0" showGridLines="true" showRowColHeaders="1">
      <pane ySplit="3" activePane="bottomLeft" state="frozen" topLeftCell="A4"/>
      <selection pane="bottomLeft" activeCell="A1" sqref="A1"/>
    </sheetView>
  </sheetViews>
  <sheetFormatPr defaultRowHeight="14.4" outlineLevelRow="0" outlineLevelCol="0"/>
  <cols>
    <col min="1" max="1" width="13" customWidth="true" style="0"/>
    <col min="2" max="2" width="26" customWidth="true" style="0"/>
    <col min="3" max="3" width="20" customWidth="true" style="0"/>
    <col min="4" max="4" width="8" customWidth="true" style="0"/>
    <col min="5" max="5" width="10" customWidth="true" style="0"/>
    <col min="6" max="6" width="12" customWidth="true" style="0"/>
    <col min="7" max="7" width="30" customWidth="true" style="0"/>
  </cols>
  <sheetData>
    <row r="1" spans="1:7">
      <c r="A1" s="1" t="s">
        <v>26</v>
      </c>
    </row>
    <row r="3" spans="1:7" customHeight="1" ht="30">
      <c r="A3" s="9" t="s">
        <v>27</v>
      </c>
      <c r="B3" s="9" t="s">
        <v>14</v>
      </c>
      <c r="C3" s="9" t="s">
        <v>24</v>
      </c>
      <c r="D3" s="9" t="s">
        <v>28</v>
      </c>
      <c r="E3" s="9" t="s">
        <v>29</v>
      </c>
      <c r="F3" s="9" t="s">
        <v>30</v>
      </c>
      <c r="G3" s="9" t="s">
        <v>31</v>
      </c>
    </row>
    <row r="4" spans="1:7">
      <c r="A4" s="10"/>
      <c r="B4" s="3"/>
      <c r="C4" s="3"/>
      <c r="D4" s="13"/>
      <c r="E4" s="14">
        <f>IF(C4="","",IFERROR(INDEX(Rates!$B$4:$B$53,MATCH(C4,Rates!$A$4:$A$53,0)),""))</f>
      </c>
      <c r="F4" s="14">
        <f>IF(OR(D4="",NOT(ISNUMBER(E4))),"",D4*E4)</f>
      </c>
      <c r="G4" s="3"/>
    </row>
    <row r="5" spans="1:7">
      <c r="A5" s="10"/>
      <c r="B5" s="3"/>
      <c r="C5" s="3"/>
      <c r="D5" s="13"/>
      <c r="E5" s="14">
        <f>IF(C5="","",IFERROR(INDEX(Rates!$B$4:$B$53,MATCH(C5,Rates!$A$4:$A$53,0)),""))</f>
      </c>
      <c r="F5" s="14">
        <f>IF(OR(D5="",NOT(ISNUMBER(E5))),"",D5*E5)</f>
      </c>
      <c r="G5" s="3"/>
    </row>
    <row r="6" spans="1:7">
      <c r="A6" s="10"/>
      <c r="B6" s="3"/>
      <c r="C6" s="3"/>
      <c r="D6" s="13"/>
      <c r="E6" s="14">
        <f>IF(C6="","",IFERROR(INDEX(Rates!$B$4:$B$53,MATCH(C6,Rates!$A$4:$A$53,0)),""))</f>
      </c>
      <c r="F6" s="14">
        <f>IF(OR(D6="",NOT(ISNUMBER(E6))),"",D6*E6)</f>
      </c>
      <c r="G6" s="3"/>
    </row>
    <row r="7" spans="1:7">
      <c r="A7" s="10"/>
      <c r="B7" s="3"/>
      <c r="C7" s="3"/>
      <c r="D7" s="13"/>
      <c r="E7" s="14">
        <f>IF(C7="","",IFERROR(INDEX(Rates!$B$4:$B$53,MATCH(C7,Rates!$A$4:$A$53,0)),""))</f>
      </c>
      <c r="F7" s="14">
        <f>IF(OR(D7="",NOT(ISNUMBER(E7))),"",D7*E7)</f>
      </c>
      <c r="G7" s="3"/>
    </row>
    <row r="8" spans="1:7">
      <c r="A8" s="10"/>
      <c r="B8" s="3"/>
      <c r="C8" s="3"/>
      <c r="D8" s="13"/>
      <c r="E8" s="14">
        <f>IF(C8="","",IFERROR(INDEX(Rates!$B$4:$B$53,MATCH(C8,Rates!$A$4:$A$53,0)),""))</f>
      </c>
      <c r="F8" s="14">
        <f>IF(OR(D8="",NOT(ISNUMBER(E8))),"",D8*E8)</f>
      </c>
      <c r="G8" s="3"/>
    </row>
    <row r="9" spans="1:7">
      <c r="A9" s="10"/>
      <c r="B9" s="3"/>
      <c r="C9" s="3"/>
      <c r="D9" s="13"/>
      <c r="E9" s="14">
        <f>IF(C9="","",IFERROR(INDEX(Rates!$B$4:$B$53,MATCH(C9,Rates!$A$4:$A$53,0)),""))</f>
      </c>
      <c r="F9" s="14">
        <f>IF(OR(D9="",NOT(ISNUMBER(E9))),"",D9*E9)</f>
      </c>
      <c r="G9" s="3"/>
    </row>
    <row r="10" spans="1:7">
      <c r="A10" s="10"/>
      <c r="B10" s="3"/>
      <c r="C10" s="3"/>
      <c r="D10" s="13"/>
      <c r="E10" s="14">
        <f>IF(C10="","",IFERROR(INDEX(Rates!$B$4:$B$53,MATCH(C10,Rates!$A$4:$A$53,0)),""))</f>
      </c>
      <c r="F10" s="14">
        <f>IF(OR(D10="",NOT(ISNUMBER(E10))),"",D10*E10)</f>
      </c>
      <c r="G10" s="3"/>
    </row>
    <row r="11" spans="1:7">
      <c r="A11" s="10"/>
      <c r="B11" s="3"/>
      <c r="C11" s="3"/>
      <c r="D11" s="13"/>
      <c r="E11" s="14">
        <f>IF(C11="","",IFERROR(INDEX(Rates!$B$4:$B$53,MATCH(C11,Rates!$A$4:$A$53,0)),""))</f>
      </c>
      <c r="F11" s="14">
        <f>IF(OR(D11="",NOT(ISNUMBER(E11))),"",D11*E11)</f>
      </c>
      <c r="G11" s="3"/>
    </row>
    <row r="12" spans="1:7">
      <c r="A12" s="10"/>
      <c r="B12" s="3"/>
      <c r="C12" s="3"/>
      <c r="D12" s="13"/>
      <c r="E12" s="14">
        <f>IF(C12="","",IFERROR(INDEX(Rates!$B$4:$B$53,MATCH(C12,Rates!$A$4:$A$53,0)),""))</f>
      </c>
      <c r="F12" s="14">
        <f>IF(OR(D12="",NOT(ISNUMBER(E12))),"",D12*E12)</f>
      </c>
      <c r="G12" s="3"/>
    </row>
    <row r="13" spans="1:7">
      <c r="A13" s="10"/>
      <c r="B13" s="3"/>
      <c r="C13" s="3"/>
      <c r="D13" s="13"/>
      <c r="E13" s="14">
        <f>IF(C13="","",IFERROR(INDEX(Rates!$B$4:$B$53,MATCH(C13,Rates!$A$4:$A$53,0)),""))</f>
      </c>
      <c r="F13" s="14">
        <f>IF(OR(D13="",NOT(ISNUMBER(E13))),"",D13*E13)</f>
      </c>
      <c r="G13" s="3"/>
    </row>
    <row r="14" spans="1:7">
      <c r="A14" s="10"/>
      <c r="B14" s="3"/>
      <c r="C14" s="3"/>
      <c r="D14" s="13"/>
      <c r="E14" s="14">
        <f>IF(C14="","",IFERROR(INDEX(Rates!$B$4:$B$53,MATCH(C14,Rates!$A$4:$A$53,0)),""))</f>
      </c>
      <c r="F14" s="14">
        <f>IF(OR(D14="",NOT(ISNUMBER(E14))),"",D14*E14)</f>
      </c>
      <c r="G14" s="3"/>
    </row>
    <row r="15" spans="1:7">
      <c r="A15" s="10"/>
      <c r="B15" s="3"/>
      <c r="C15" s="3"/>
      <c r="D15" s="13"/>
      <c r="E15" s="14">
        <f>IF(C15="","",IFERROR(INDEX(Rates!$B$4:$B$53,MATCH(C15,Rates!$A$4:$A$53,0)),""))</f>
      </c>
      <c r="F15" s="14">
        <f>IF(OR(D15="",NOT(ISNUMBER(E15))),"",D15*E15)</f>
      </c>
      <c r="G15" s="3"/>
    </row>
    <row r="16" spans="1:7">
      <c r="A16" s="10"/>
      <c r="B16" s="3"/>
      <c r="C16" s="3"/>
      <c r="D16" s="13"/>
      <c r="E16" s="14">
        <f>IF(C16="","",IFERROR(INDEX(Rates!$B$4:$B$53,MATCH(C16,Rates!$A$4:$A$53,0)),""))</f>
      </c>
      <c r="F16" s="14">
        <f>IF(OR(D16="",NOT(ISNUMBER(E16))),"",D16*E16)</f>
      </c>
      <c r="G16" s="3"/>
    </row>
    <row r="17" spans="1:7">
      <c r="A17" s="10"/>
      <c r="B17" s="3"/>
      <c r="C17" s="3"/>
      <c r="D17" s="13"/>
      <c r="E17" s="14">
        <f>IF(C17="","",IFERROR(INDEX(Rates!$B$4:$B$53,MATCH(C17,Rates!$A$4:$A$53,0)),""))</f>
      </c>
      <c r="F17" s="14">
        <f>IF(OR(D17="",NOT(ISNUMBER(E17))),"",D17*E17)</f>
      </c>
      <c r="G17" s="3"/>
    </row>
    <row r="18" spans="1:7">
      <c r="A18" s="10"/>
      <c r="B18" s="3"/>
      <c r="C18" s="3"/>
      <c r="D18" s="13"/>
      <c r="E18" s="14">
        <f>IF(C18="","",IFERROR(INDEX(Rates!$B$4:$B$53,MATCH(C18,Rates!$A$4:$A$53,0)),""))</f>
      </c>
      <c r="F18" s="14">
        <f>IF(OR(D18="",NOT(ISNUMBER(E18))),"",D18*E18)</f>
      </c>
      <c r="G18" s="3"/>
    </row>
    <row r="19" spans="1:7">
      <c r="A19" s="10"/>
      <c r="B19" s="3"/>
      <c r="C19" s="3"/>
      <c r="D19" s="13"/>
      <c r="E19" s="14">
        <f>IF(C19="","",IFERROR(INDEX(Rates!$B$4:$B$53,MATCH(C19,Rates!$A$4:$A$53,0)),""))</f>
      </c>
      <c r="F19" s="14">
        <f>IF(OR(D19="",NOT(ISNUMBER(E19))),"",D19*E19)</f>
      </c>
      <c r="G19" s="3"/>
    </row>
    <row r="20" spans="1:7">
      <c r="A20" s="10"/>
      <c r="B20" s="3"/>
      <c r="C20" s="3"/>
      <c r="D20" s="13"/>
      <c r="E20" s="14">
        <f>IF(C20="","",IFERROR(INDEX(Rates!$B$4:$B$53,MATCH(C20,Rates!$A$4:$A$53,0)),""))</f>
      </c>
      <c r="F20" s="14">
        <f>IF(OR(D20="",NOT(ISNUMBER(E20))),"",D20*E20)</f>
      </c>
      <c r="G20" s="3"/>
    </row>
    <row r="21" spans="1:7">
      <c r="A21" s="10"/>
      <c r="B21" s="3"/>
      <c r="C21" s="3"/>
      <c r="D21" s="13"/>
      <c r="E21" s="14">
        <f>IF(C21="","",IFERROR(INDEX(Rates!$B$4:$B$53,MATCH(C21,Rates!$A$4:$A$53,0)),""))</f>
      </c>
      <c r="F21" s="14">
        <f>IF(OR(D21="",NOT(ISNUMBER(E21))),"",D21*E21)</f>
      </c>
      <c r="G21" s="3"/>
    </row>
    <row r="22" spans="1:7">
      <c r="A22" s="10"/>
      <c r="B22" s="3"/>
      <c r="C22" s="3"/>
      <c r="D22" s="13"/>
      <c r="E22" s="14">
        <f>IF(C22="","",IFERROR(INDEX(Rates!$B$4:$B$53,MATCH(C22,Rates!$A$4:$A$53,0)),""))</f>
      </c>
      <c r="F22" s="14">
        <f>IF(OR(D22="",NOT(ISNUMBER(E22))),"",D22*E22)</f>
      </c>
      <c r="G22" s="3"/>
    </row>
    <row r="23" spans="1:7">
      <c r="A23" s="10"/>
      <c r="B23" s="3"/>
      <c r="C23" s="3"/>
      <c r="D23" s="13"/>
      <c r="E23" s="14">
        <f>IF(C23="","",IFERROR(INDEX(Rates!$B$4:$B$53,MATCH(C23,Rates!$A$4:$A$53,0)),""))</f>
      </c>
      <c r="F23" s="14">
        <f>IF(OR(D23="",NOT(ISNUMBER(E23))),"",D23*E23)</f>
      </c>
      <c r="G23" s="3"/>
    </row>
    <row r="24" spans="1:7">
      <c r="A24" s="10"/>
      <c r="B24" s="3"/>
      <c r="C24" s="3"/>
      <c r="D24" s="13"/>
      <c r="E24" s="14">
        <f>IF(C24="","",IFERROR(INDEX(Rates!$B$4:$B$53,MATCH(C24,Rates!$A$4:$A$53,0)),""))</f>
      </c>
      <c r="F24" s="14">
        <f>IF(OR(D24="",NOT(ISNUMBER(E24))),"",D24*E24)</f>
      </c>
      <c r="G24" s="3"/>
    </row>
    <row r="25" spans="1:7">
      <c r="A25" s="10"/>
      <c r="B25" s="3"/>
      <c r="C25" s="3"/>
      <c r="D25" s="13"/>
      <c r="E25" s="14">
        <f>IF(C25="","",IFERROR(INDEX(Rates!$B$4:$B$53,MATCH(C25,Rates!$A$4:$A$53,0)),""))</f>
      </c>
      <c r="F25" s="14">
        <f>IF(OR(D25="",NOT(ISNUMBER(E25))),"",D25*E25)</f>
      </c>
      <c r="G25" s="3"/>
    </row>
    <row r="26" spans="1:7">
      <c r="A26" s="10"/>
      <c r="B26" s="3"/>
      <c r="C26" s="3"/>
      <c r="D26" s="13"/>
      <c r="E26" s="14">
        <f>IF(C26="","",IFERROR(INDEX(Rates!$B$4:$B$53,MATCH(C26,Rates!$A$4:$A$53,0)),""))</f>
      </c>
      <c r="F26" s="14">
        <f>IF(OR(D26="",NOT(ISNUMBER(E26))),"",D26*E26)</f>
      </c>
      <c r="G26" s="3"/>
    </row>
    <row r="27" spans="1:7">
      <c r="A27" s="10"/>
      <c r="B27" s="3"/>
      <c r="C27" s="3"/>
      <c r="D27" s="13"/>
      <c r="E27" s="14">
        <f>IF(C27="","",IFERROR(INDEX(Rates!$B$4:$B$53,MATCH(C27,Rates!$A$4:$A$53,0)),""))</f>
      </c>
      <c r="F27" s="14">
        <f>IF(OR(D27="",NOT(ISNUMBER(E27))),"",D27*E27)</f>
      </c>
      <c r="G27" s="3"/>
    </row>
    <row r="28" spans="1:7">
      <c r="A28" s="10"/>
      <c r="B28" s="3"/>
      <c r="C28" s="3"/>
      <c r="D28" s="13"/>
      <c r="E28" s="14">
        <f>IF(C28="","",IFERROR(INDEX(Rates!$B$4:$B$53,MATCH(C28,Rates!$A$4:$A$53,0)),""))</f>
      </c>
      <c r="F28" s="14">
        <f>IF(OR(D28="",NOT(ISNUMBER(E28))),"",D28*E28)</f>
      </c>
      <c r="G28" s="3"/>
    </row>
    <row r="29" spans="1:7">
      <c r="A29" s="10"/>
      <c r="B29" s="3"/>
      <c r="C29" s="3"/>
      <c r="D29" s="13"/>
      <c r="E29" s="14">
        <f>IF(C29="","",IFERROR(INDEX(Rates!$B$4:$B$53,MATCH(C29,Rates!$A$4:$A$53,0)),""))</f>
      </c>
      <c r="F29" s="14">
        <f>IF(OR(D29="",NOT(ISNUMBER(E29))),"",D29*E29)</f>
      </c>
      <c r="G29" s="3"/>
    </row>
    <row r="30" spans="1:7">
      <c r="A30" s="10"/>
      <c r="B30" s="3"/>
      <c r="C30" s="3"/>
      <c r="D30" s="13"/>
      <c r="E30" s="14">
        <f>IF(C30="","",IFERROR(INDEX(Rates!$B$4:$B$53,MATCH(C30,Rates!$A$4:$A$53,0)),""))</f>
      </c>
      <c r="F30" s="14">
        <f>IF(OR(D30="",NOT(ISNUMBER(E30))),"",D30*E30)</f>
      </c>
      <c r="G30" s="3"/>
    </row>
    <row r="31" spans="1:7">
      <c r="A31" s="10"/>
      <c r="B31" s="3"/>
      <c r="C31" s="3"/>
      <c r="D31" s="13"/>
      <c r="E31" s="14">
        <f>IF(C31="","",IFERROR(INDEX(Rates!$B$4:$B$53,MATCH(C31,Rates!$A$4:$A$53,0)),""))</f>
      </c>
      <c r="F31" s="14">
        <f>IF(OR(D31="",NOT(ISNUMBER(E31))),"",D31*E31)</f>
      </c>
      <c r="G31" s="3"/>
    </row>
    <row r="32" spans="1:7">
      <c r="A32" s="10"/>
      <c r="B32" s="3"/>
      <c r="C32" s="3"/>
      <c r="D32" s="13"/>
      <c r="E32" s="14">
        <f>IF(C32="","",IFERROR(INDEX(Rates!$B$4:$B$53,MATCH(C32,Rates!$A$4:$A$53,0)),""))</f>
      </c>
      <c r="F32" s="14">
        <f>IF(OR(D32="",NOT(ISNUMBER(E32))),"",D32*E32)</f>
      </c>
      <c r="G32" s="3"/>
    </row>
    <row r="33" spans="1:7">
      <c r="A33" s="10"/>
      <c r="B33" s="3"/>
      <c r="C33" s="3"/>
      <c r="D33" s="13"/>
      <c r="E33" s="14">
        <f>IF(C33="","",IFERROR(INDEX(Rates!$B$4:$B$53,MATCH(C33,Rates!$A$4:$A$53,0)),""))</f>
      </c>
      <c r="F33" s="14">
        <f>IF(OR(D33="",NOT(ISNUMBER(E33))),"",D33*E33)</f>
      </c>
      <c r="G33" s="3"/>
    </row>
    <row r="34" spans="1:7">
      <c r="A34" s="10"/>
      <c r="B34" s="3"/>
      <c r="C34" s="3"/>
      <c r="D34" s="13"/>
      <c r="E34" s="14">
        <f>IF(C34="","",IFERROR(INDEX(Rates!$B$4:$B$53,MATCH(C34,Rates!$A$4:$A$53,0)),""))</f>
      </c>
      <c r="F34" s="14">
        <f>IF(OR(D34="",NOT(ISNUMBER(E34))),"",D34*E34)</f>
      </c>
      <c r="G34" s="3"/>
    </row>
    <row r="35" spans="1:7">
      <c r="A35" s="10"/>
      <c r="B35" s="3"/>
      <c r="C35" s="3"/>
      <c r="D35" s="13"/>
      <c r="E35" s="14">
        <f>IF(C35="","",IFERROR(INDEX(Rates!$B$4:$B$53,MATCH(C35,Rates!$A$4:$A$53,0)),""))</f>
      </c>
      <c r="F35" s="14">
        <f>IF(OR(D35="",NOT(ISNUMBER(E35))),"",D35*E35)</f>
      </c>
      <c r="G35" s="3"/>
    </row>
    <row r="36" spans="1:7">
      <c r="A36" s="10"/>
      <c r="B36" s="3"/>
      <c r="C36" s="3"/>
      <c r="D36" s="13"/>
      <c r="E36" s="14">
        <f>IF(C36="","",IFERROR(INDEX(Rates!$B$4:$B$53,MATCH(C36,Rates!$A$4:$A$53,0)),""))</f>
      </c>
      <c r="F36" s="14">
        <f>IF(OR(D36="",NOT(ISNUMBER(E36))),"",D36*E36)</f>
      </c>
      <c r="G36" s="3"/>
    </row>
    <row r="37" spans="1:7">
      <c r="A37" s="10"/>
      <c r="B37" s="3"/>
      <c r="C37" s="3"/>
      <c r="D37" s="13"/>
      <c r="E37" s="14">
        <f>IF(C37="","",IFERROR(INDEX(Rates!$B$4:$B$53,MATCH(C37,Rates!$A$4:$A$53,0)),""))</f>
      </c>
      <c r="F37" s="14">
        <f>IF(OR(D37="",NOT(ISNUMBER(E37))),"",D37*E37)</f>
      </c>
      <c r="G37" s="3"/>
    </row>
    <row r="38" spans="1:7">
      <c r="A38" s="10"/>
      <c r="B38" s="3"/>
      <c r="C38" s="3"/>
      <c r="D38" s="13"/>
      <c r="E38" s="14">
        <f>IF(C38="","",IFERROR(INDEX(Rates!$B$4:$B$53,MATCH(C38,Rates!$A$4:$A$53,0)),""))</f>
      </c>
      <c r="F38" s="14">
        <f>IF(OR(D38="",NOT(ISNUMBER(E38))),"",D38*E38)</f>
      </c>
      <c r="G38" s="3"/>
    </row>
    <row r="39" spans="1:7">
      <c r="A39" s="10"/>
      <c r="B39" s="3"/>
      <c r="C39" s="3"/>
      <c r="D39" s="13"/>
      <c r="E39" s="14">
        <f>IF(C39="","",IFERROR(INDEX(Rates!$B$4:$B$53,MATCH(C39,Rates!$A$4:$A$53,0)),""))</f>
      </c>
      <c r="F39" s="14">
        <f>IF(OR(D39="",NOT(ISNUMBER(E39))),"",D39*E39)</f>
      </c>
      <c r="G39" s="3"/>
    </row>
    <row r="40" spans="1:7">
      <c r="A40" s="10"/>
      <c r="B40" s="3"/>
      <c r="C40" s="3"/>
      <c r="D40" s="13"/>
      <c r="E40" s="14">
        <f>IF(C40="","",IFERROR(INDEX(Rates!$B$4:$B$53,MATCH(C40,Rates!$A$4:$A$53,0)),""))</f>
      </c>
      <c r="F40" s="14">
        <f>IF(OR(D40="",NOT(ISNUMBER(E40))),"",D40*E40)</f>
      </c>
      <c r="G40" s="3"/>
    </row>
    <row r="41" spans="1:7">
      <c r="A41" s="10"/>
      <c r="B41" s="3"/>
      <c r="C41" s="3"/>
      <c r="D41" s="13"/>
      <c r="E41" s="14">
        <f>IF(C41="","",IFERROR(INDEX(Rates!$B$4:$B$53,MATCH(C41,Rates!$A$4:$A$53,0)),""))</f>
      </c>
      <c r="F41" s="14">
        <f>IF(OR(D41="",NOT(ISNUMBER(E41))),"",D41*E41)</f>
      </c>
      <c r="G41" s="3"/>
    </row>
    <row r="42" spans="1:7">
      <c r="A42" s="10"/>
      <c r="B42" s="3"/>
      <c r="C42" s="3"/>
      <c r="D42" s="13"/>
      <c r="E42" s="14">
        <f>IF(C42="","",IFERROR(INDEX(Rates!$B$4:$B$53,MATCH(C42,Rates!$A$4:$A$53,0)),""))</f>
      </c>
      <c r="F42" s="14">
        <f>IF(OR(D42="",NOT(ISNUMBER(E42))),"",D42*E42)</f>
      </c>
      <c r="G42" s="3"/>
    </row>
    <row r="43" spans="1:7">
      <c r="A43" s="10"/>
      <c r="B43" s="3"/>
      <c r="C43" s="3"/>
      <c r="D43" s="13"/>
      <c r="E43" s="14">
        <f>IF(C43="","",IFERROR(INDEX(Rates!$B$4:$B$53,MATCH(C43,Rates!$A$4:$A$53,0)),""))</f>
      </c>
      <c r="F43" s="14">
        <f>IF(OR(D43="",NOT(ISNUMBER(E43))),"",D43*E43)</f>
      </c>
      <c r="G43" s="3"/>
    </row>
    <row r="44" spans="1:7">
      <c r="A44" s="10"/>
      <c r="B44" s="3"/>
      <c r="C44" s="3"/>
      <c r="D44" s="13"/>
      <c r="E44" s="14">
        <f>IF(C44="","",IFERROR(INDEX(Rates!$B$4:$B$53,MATCH(C44,Rates!$A$4:$A$53,0)),""))</f>
      </c>
      <c r="F44" s="14">
        <f>IF(OR(D44="",NOT(ISNUMBER(E44))),"",D44*E44)</f>
      </c>
      <c r="G44" s="3"/>
    </row>
    <row r="45" spans="1:7">
      <c r="A45" s="10"/>
      <c r="B45" s="3"/>
      <c r="C45" s="3"/>
      <c r="D45" s="13"/>
      <c r="E45" s="14">
        <f>IF(C45="","",IFERROR(INDEX(Rates!$B$4:$B$53,MATCH(C45,Rates!$A$4:$A$53,0)),""))</f>
      </c>
      <c r="F45" s="14">
        <f>IF(OR(D45="",NOT(ISNUMBER(E45))),"",D45*E45)</f>
      </c>
      <c r="G45" s="3"/>
    </row>
    <row r="46" spans="1:7">
      <c r="A46" s="10"/>
      <c r="B46" s="3"/>
      <c r="C46" s="3"/>
      <c r="D46" s="13"/>
      <c r="E46" s="14">
        <f>IF(C46="","",IFERROR(INDEX(Rates!$B$4:$B$53,MATCH(C46,Rates!$A$4:$A$53,0)),""))</f>
      </c>
      <c r="F46" s="14">
        <f>IF(OR(D46="",NOT(ISNUMBER(E46))),"",D46*E46)</f>
      </c>
      <c r="G46" s="3"/>
    </row>
    <row r="47" spans="1:7">
      <c r="A47" s="10"/>
      <c r="B47" s="3"/>
      <c r="C47" s="3"/>
      <c r="D47" s="13"/>
      <c r="E47" s="14">
        <f>IF(C47="","",IFERROR(INDEX(Rates!$B$4:$B$53,MATCH(C47,Rates!$A$4:$A$53,0)),""))</f>
      </c>
      <c r="F47" s="14">
        <f>IF(OR(D47="",NOT(ISNUMBER(E47))),"",D47*E47)</f>
      </c>
      <c r="G47" s="3"/>
    </row>
    <row r="48" spans="1:7">
      <c r="A48" s="10"/>
      <c r="B48" s="3"/>
      <c r="C48" s="3"/>
      <c r="D48" s="13"/>
      <c r="E48" s="14">
        <f>IF(C48="","",IFERROR(INDEX(Rates!$B$4:$B$53,MATCH(C48,Rates!$A$4:$A$53,0)),""))</f>
      </c>
      <c r="F48" s="14">
        <f>IF(OR(D48="",NOT(ISNUMBER(E48))),"",D48*E48)</f>
      </c>
      <c r="G48" s="3"/>
    </row>
    <row r="49" spans="1:7">
      <c r="A49" s="10"/>
      <c r="B49" s="3"/>
      <c r="C49" s="3"/>
      <c r="D49" s="13"/>
      <c r="E49" s="14">
        <f>IF(C49="","",IFERROR(INDEX(Rates!$B$4:$B$53,MATCH(C49,Rates!$A$4:$A$53,0)),""))</f>
      </c>
      <c r="F49" s="14">
        <f>IF(OR(D49="",NOT(ISNUMBER(E49))),"",D49*E49)</f>
      </c>
      <c r="G49" s="3"/>
    </row>
    <row r="50" spans="1:7">
      <c r="A50" s="10"/>
      <c r="B50" s="3"/>
      <c r="C50" s="3"/>
      <c r="D50" s="13"/>
      <c r="E50" s="14">
        <f>IF(C50="","",IFERROR(INDEX(Rates!$B$4:$B$53,MATCH(C50,Rates!$A$4:$A$53,0)),""))</f>
      </c>
      <c r="F50" s="14">
        <f>IF(OR(D50="",NOT(ISNUMBER(E50))),"",D50*E50)</f>
      </c>
      <c r="G50" s="3"/>
    </row>
    <row r="51" spans="1:7">
      <c r="A51" s="10"/>
      <c r="B51" s="3"/>
      <c r="C51" s="3"/>
      <c r="D51" s="13"/>
      <c r="E51" s="14">
        <f>IF(C51="","",IFERROR(INDEX(Rates!$B$4:$B$53,MATCH(C51,Rates!$A$4:$A$53,0)),""))</f>
      </c>
      <c r="F51" s="14">
        <f>IF(OR(D51="",NOT(ISNUMBER(E51))),"",D51*E51)</f>
      </c>
      <c r="G51" s="3"/>
    </row>
    <row r="52" spans="1:7">
      <c r="A52" s="10"/>
      <c r="B52" s="3"/>
      <c r="C52" s="3"/>
      <c r="D52" s="13"/>
      <c r="E52" s="14">
        <f>IF(C52="","",IFERROR(INDEX(Rates!$B$4:$B$53,MATCH(C52,Rates!$A$4:$A$53,0)),""))</f>
      </c>
      <c r="F52" s="14">
        <f>IF(OR(D52="",NOT(ISNUMBER(E52))),"",D52*E52)</f>
      </c>
      <c r="G52" s="3"/>
    </row>
    <row r="53" spans="1:7">
      <c r="A53" s="10"/>
      <c r="B53" s="3"/>
      <c r="C53" s="3"/>
      <c r="D53" s="13"/>
      <c r="E53" s="14">
        <f>IF(C53="","",IFERROR(INDEX(Rates!$B$4:$B$53,MATCH(C53,Rates!$A$4:$A$53,0)),""))</f>
      </c>
      <c r="F53" s="14">
        <f>IF(OR(D53="",NOT(ISNUMBER(E53))),"",D53*E53)</f>
      </c>
      <c r="G53" s="3"/>
    </row>
    <row r="54" spans="1:7">
      <c r="A54" s="10"/>
      <c r="B54" s="3"/>
      <c r="C54" s="3"/>
      <c r="D54" s="13"/>
      <c r="E54" s="14">
        <f>IF(C54="","",IFERROR(INDEX(Rates!$B$4:$B$53,MATCH(C54,Rates!$A$4:$A$53,0)),""))</f>
      </c>
      <c r="F54" s="14">
        <f>IF(OR(D54="",NOT(ISNUMBER(E54))),"",D54*E54)</f>
      </c>
      <c r="G54" s="3"/>
    </row>
    <row r="55" spans="1:7">
      <c r="A55" s="10"/>
      <c r="B55" s="3"/>
      <c r="C55" s="3"/>
      <c r="D55" s="13"/>
      <c r="E55" s="14">
        <f>IF(C55="","",IFERROR(INDEX(Rates!$B$4:$B$53,MATCH(C55,Rates!$A$4:$A$53,0)),""))</f>
      </c>
      <c r="F55" s="14">
        <f>IF(OR(D55="",NOT(ISNUMBER(E55))),"",D55*E55)</f>
      </c>
      <c r="G55" s="3"/>
    </row>
    <row r="56" spans="1:7">
      <c r="A56" s="10"/>
      <c r="B56" s="3"/>
      <c r="C56" s="3"/>
      <c r="D56" s="13"/>
      <c r="E56" s="14">
        <f>IF(C56="","",IFERROR(INDEX(Rates!$B$4:$B$53,MATCH(C56,Rates!$A$4:$A$53,0)),""))</f>
      </c>
      <c r="F56" s="14">
        <f>IF(OR(D56="",NOT(ISNUMBER(E56))),"",D56*E56)</f>
      </c>
      <c r="G56" s="3"/>
    </row>
    <row r="57" spans="1:7">
      <c r="A57" s="10"/>
      <c r="B57" s="3"/>
      <c r="C57" s="3"/>
      <c r="D57" s="13"/>
      <c r="E57" s="14">
        <f>IF(C57="","",IFERROR(INDEX(Rates!$B$4:$B$53,MATCH(C57,Rates!$A$4:$A$53,0)),""))</f>
      </c>
      <c r="F57" s="14">
        <f>IF(OR(D57="",NOT(ISNUMBER(E57))),"",D57*E57)</f>
      </c>
      <c r="G57" s="3"/>
    </row>
    <row r="58" spans="1:7">
      <c r="A58" s="10"/>
      <c r="B58" s="3"/>
      <c r="C58" s="3"/>
      <c r="D58" s="13"/>
      <c r="E58" s="14">
        <f>IF(C58="","",IFERROR(INDEX(Rates!$B$4:$B$53,MATCH(C58,Rates!$A$4:$A$53,0)),""))</f>
      </c>
      <c r="F58" s="14">
        <f>IF(OR(D58="",NOT(ISNUMBER(E58))),"",D58*E58)</f>
      </c>
      <c r="G58" s="3"/>
    </row>
    <row r="59" spans="1:7">
      <c r="A59" s="10"/>
      <c r="B59" s="3"/>
      <c r="C59" s="3"/>
      <c r="D59" s="13"/>
      <c r="E59" s="14">
        <f>IF(C59="","",IFERROR(INDEX(Rates!$B$4:$B$53,MATCH(C59,Rates!$A$4:$A$53,0)),""))</f>
      </c>
      <c r="F59" s="14">
        <f>IF(OR(D59="",NOT(ISNUMBER(E59))),"",D59*E59)</f>
      </c>
      <c r="G59" s="3"/>
    </row>
    <row r="60" spans="1:7">
      <c r="A60" s="10"/>
      <c r="B60" s="3"/>
      <c r="C60" s="3"/>
      <c r="D60" s="13"/>
      <c r="E60" s="14">
        <f>IF(C60="","",IFERROR(INDEX(Rates!$B$4:$B$53,MATCH(C60,Rates!$A$4:$A$53,0)),""))</f>
      </c>
      <c r="F60" s="14">
        <f>IF(OR(D60="",NOT(ISNUMBER(E60))),"",D60*E60)</f>
      </c>
      <c r="G60" s="3"/>
    </row>
    <row r="61" spans="1:7">
      <c r="A61" s="10"/>
      <c r="B61" s="3"/>
      <c r="C61" s="3"/>
      <c r="D61" s="13"/>
      <c r="E61" s="14">
        <f>IF(C61="","",IFERROR(INDEX(Rates!$B$4:$B$53,MATCH(C61,Rates!$A$4:$A$53,0)),""))</f>
      </c>
      <c r="F61" s="14">
        <f>IF(OR(D61="",NOT(ISNUMBER(E61))),"",D61*E61)</f>
      </c>
      <c r="G61" s="3"/>
    </row>
    <row r="62" spans="1:7">
      <c r="A62" s="10"/>
      <c r="B62" s="3"/>
      <c r="C62" s="3"/>
      <c r="D62" s="13"/>
      <c r="E62" s="14">
        <f>IF(C62="","",IFERROR(INDEX(Rates!$B$4:$B$53,MATCH(C62,Rates!$A$4:$A$53,0)),""))</f>
      </c>
      <c r="F62" s="14">
        <f>IF(OR(D62="",NOT(ISNUMBER(E62))),"",D62*E62)</f>
      </c>
      <c r="G62" s="3"/>
    </row>
    <row r="63" spans="1:7">
      <c r="A63" s="10"/>
      <c r="B63" s="3"/>
      <c r="C63" s="3"/>
      <c r="D63" s="13"/>
      <c r="E63" s="14">
        <f>IF(C63="","",IFERROR(INDEX(Rates!$B$4:$B$53,MATCH(C63,Rates!$A$4:$A$53,0)),""))</f>
      </c>
      <c r="F63" s="14">
        <f>IF(OR(D63="",NOT(ISNUMBER(E63))),"",D63*E63)</f>
      </c>
      <c r="G63" s="3"/>
    </row>
    <row r="64" spans="1:7">
      <c r="A64" s="10"/>
      <c r="B64" s="3"/>
      <c r="C64" s="3"/>
      <c r="D64" s="13"/>
      <c r="E64" s="14">
        <f>IF(C64="","",IFERROR(INDEX(Rates!$B$4:$B$53,MATCH(C64,Rates!$A$4:$A$53,0)),""))</f>
      </c>
      <c r="F64" s="14">
        <f>IF(OR(D64="",NOT(ISNUMBER(E64))),"",D64*E64)</f>
      </c>
      <c r="G64" s="3"/>
    </row>
    <row r="65" spans="1:7">
      <c r="A65" s="10"/>
      <c r="B65" s="3"/>
      <c r="C65" s="3"/>
      <c r="D65" s="13"/>
      <c r="E65" s="14">
        <f>IF(C65="","",IFERROR(INDEX(Rates!$B$4:$B$53,MATCH(C65,Rates!$A$4:$A$53,0)),""))</f>
      </c>
      <c r="F65" s="14">
        <f>IF(OR(D65="",NOT(ISNUMBER(E65))),"",D65*E65)</f>
      </c>
      <c r="G65" s="3"/>
    </row>
    <row r="66" spans="1:7">
      <c r="A66" s="10"/>
      <c r="B66" s="3"/>
      <c r="C66" s="3"/>
      <c r="D66" s="13"/>
      <c r="E66" s="14">
        <f>IF(C66="","",IFERROR(INDEX(Rates!$B$4:$B$53,MATCH(C66,Rates!$A$4:$A$53,0)),""))</f>
      </c>
      <c r="F66" s="14">
        <f>IF(OR(D66="",NOT(ISNUMBER(E66))),"",D66*E66)</f>
      </c>
      <c r="G66" s="3"/>
    </row>
    <row r="67" spans="1:7">
      <c r="A67" s="10"/>
      <c r="B67" s="3"/>
      <c r="C67" s="3"/>
      <c r="D67" s="13"/>
      <c r="E67" s="14">
        <f>IF(C67="","",IFERROR(INDEX(Rates!$B$4:$B$53,MATCH(C67,Rates!$A$4:$A$53,0)),""))</f>
      </c>
      <c r="F67" s="14">
        <f>IF(OR(D67="",NOT(ISNUMBER(E67))),"",D67*E67)</f>
      </c>
      <c r="G67" s="3"/>
    </row>
    <row r="68" spans="1:7">
      <c r="A68" s="10"/>
      <c r="B68" s="3"/>
      <c r="C68" s="3"/>
      <c r="D68" s="13"/>
      <c r="E68" s="14">
        <f>IF(C68="","",IFERROR(INDEX(Rates!$B$4:$B$53,MATCH(C68,Rates!$A$4:$A$53,0)),""))</f>
      </c>
      <c r="F68" s="14">
        <f>IF(OR(D68="",NOT(ISNUMBER(E68))),"",D68*E68)</f>
      </c>
      <c r="G68" s="3"/>
    </row>
    <row r="69" spans="1:7">
      <c r="A69" s="10"/>
      <c r="B69" s="3"/>
      <c r="C69" s="3"/>
      <c r="D69" s="13"/>
      <c r="E69" s="14">
        <f>IF(C69="","",IFERROR(INDEX(Rates!$B$4:$B$53,MATCH(C69,Rates!$A$4:$A$53,0)),""))</f>
      </c>
      <c r="F69" s="14">
        <f>IF(OR(D69="",NOT(ISNUMBER(E69))),"",D69*E69)</f>
      </c>
      <c r="G69" s="3"/>
    </row>
    <row r="70" spans="1:7">
      <c r="A70" s="10"/>
      <c r="B70" s="3"/>
      <c r="C70" s="3"/>
      <c r="D70" s="13"/>
      <c r="E70" s="14">
        <f>IF(C70="","",IFERROR(INDEX(Rates!$B$4:$B$53,MATCH(C70,Rates!$A$4:$A$53,0)),""))</f>
      </c>
      <c r="F70" s="14">
        <f>IF(OR(D70="",NOT(ISNUMBER(E70))),"",D70*E70)</f>
      </c>
      <c r="G70" s="3"/>
    </row>
    <row r="71" spans="1:7">
      <c r="A71" s="10"/>
      <c r="B71" s="3"/>
      <c r="C71" s="3"/>
      <c r="D71" s="13"/>
      <c r="E71" s="14">
        <f>IF(C71="","",IFERROR(INDEX(Rates!$B$4:$B$53,MATCH(C71,Rates!$A$4:$A$53,0)),""))</f>
      </c>
      <c r="F71" s="14">
        <f>IF(OR(D71="",NOT(ISNUMBER(E71))),"",D71*E71)</f>
      </c>
      <c r="G71" s="3"/>
    </row>
    <row r="72" spans="1:7">
      <c r="A72" s="10"/>
      <c r="B72" s="3"/>
      <c r="C72" s="3"/>
      <c r="D72" s="13"/>
      <c r="E72" s="14">
        <f>IF(C72="","",IFERROR(INDEX(Rates!$B$4:$B$53,MATCH(C72,Rates!$A$4:$A$53,0)),""))</f>
      </c>
      <c r="F72" s="14">
        <f>IF(OR(D72="",NOT(ISNUMBER(E72))),"",D72*E72)</f>
      </c>
      <c r="G72" s="3"/>
    </row>
    <row r="73" spans="1:7">
      <c r="A73" s="10"/>
      <c r="B73" s="3"/>
      <c r="C73" s="3"/>
      <c r="D73" s="13"/>
      <c r="E73" s="14">
        <f>IF(C73="","",IFERROR(INDEX(Rates!$B$4:$B$53,MATCH(C73,Rates!$A$4:$A$53,0)),""))</f>
      </c>
      <c r="F73" s="14">
        <f>IF(OR(D73="",NOT(ISNUMBER(E73))),"",D73*E73)</f>
      </c>
      <c r="G73" s="3"/>
    </row>
    <row r="74" spans="1:7">
      <c r="A74" s="10"/>
      <c r="B74" s="3"/>
      <c r="C74" s="3"/>
      <c r="D74" s="13"/>
      <c r="E74" s="14">
        <f>IF(C74="","",IFERROR(INDEX(Rates!$B$4:$B$53,MATCH(C74,Rates!$A$4:$A$53,0)),""))</f>
      </c>
      <c r="F74" s="14">
        <f>IF(OR(D74="",NOT(ISNUMBER(E74))),"",D74*E74)</f>
      </c>
      <c r="G74" s="3"/>
    </row>
    <row r="75" spans="1:7">
      <c r="A75" s="10"/>
      <c r="B75" s="3"/>
      <c r="C75" s="3"/>
      <c r="D75" s="13"/>
      <c r="E75" s="14">
        <f>IF(C75="","",IFERROR(INDEX(Rates!$B$4:$B$53,MATCH(C75,Rates!$A$4:$A$53,0)),""))</f>
      </c>
      <c r="F75" s="14">
        <f>IF(OR(D75="",NOT(ISNUMBER(E75))),"",D75*E75)</f>
      </c>
      <c r="G75" s="3"/>
    </row>
    <row r="76" spans="1:7">
      <c r="A76" s="10"/>
      <c r="B76" s="3"/>
      <c r="C76" s="3"/>
      <c r="D76" s="13"/>
      <c r="E76" s="14">
        <f>IF(C76="","",IFERROR(INDEX(Rates!$B$4:$B$53,MATCH(C76,Rates!$A$4:$A$53,0)),""))</f>
      </c>
      <c r="F76" s="14">
        <f>IF(OR(D76="",NOT(ISNUMBER(E76))),"",D76*E76)</f>
      </c>
      <c r="G76" s="3"/>
    </row>
    <row r="77" spans="1:7">
      <c r="A77" s="10"/>
      <c r="B77" s="3"/>
      <c r="C77" s="3"/>
      <c r="D77" s="13"/>
      <c r="E77" s="14">
        <f>IF(C77="","",IFERROR(INDEX(Rates!$B$4:$B$53,MATCH(C77,Rates!$A$4:$A$53,0)),""))</f>
      </c>
      <c r="F77" s="14">
        <f>IF(OR(D77="",NOT(ISNUMBER(E77))),"",D77*E77)</f>
      </c>
      <c r="G77" s="3"/>
    </row>
    <row r="78" spans="1:7">
      <c r="A78" s="10"/>
      <c r="B78" s="3"/>
      <c r="C78" s="3"/>
      <c r="D78" s="13"/>
      <c r="E78" s="14">
        <f>IF(C78="","",IFERROR(INDEX(Rates!$B$4:$B$53,MATCH(C78,Rates!$A$4:$A$53,0)),""))</f>
      </c>
      <c r="F78" s="14">
        <f>IF(OR(D78="",NOT(ISNUMBER(E78))),"",D78*E78)</f>
      </c>
      <c r="G78" s="3"/>
    </row>
    <row r="79" spans="1:7">
      <c r="A79" s="10"/>
      <c r="B79" s="3"/>
      <c r="C79" s="3"/>
      <c r="D79" s="13"/>
      <c r="E79" s="14">
        <f>IF(C79="","",IFERROR(INDEX(Rates!$B$4:$B$53,MATCH(C79,Rates!$A$4:$A$53,0)),""))</f>
      </c>
      <c r="F79" s="14">
        <f>IF(OR(D79="",NOT(ISNUMBER(E79))),"",D79*E79)</f>
      </c>
      <c r="G79" s="3"/>
    </row>
    <row r="80" spans="1:7">
      <c r="A80" s="10"/>
      <c r="B80" s="3"/>
      <c r="C80" s="3"/>
      <c r="D80" s="13"/>
      <c r="E80" s="14">
        <f>IF(C80="","",IFERROR(INDEX(Rates!$B$4:$B$53,MATCH(C80,Rates!$A$4:$A$53,0)),""))</f>
      </c>
      <c r="F80" s="14">
        <f>IF(OR(D80="",NOT(ISNUMBER(E80))),"",D80*E80)</f>
      </c>
      <c r="G80" s="3"/>
    </row>
    <row r="81" spans="1:7">
      <c r="A81" s="10"/>
      <c r="B81" s="3"/>
      <c r="C81" s="3"/>
      <c r="D81" s="13"/>
      <c r="E81" s="14">
        <f>IF(C81="","",IFERROR(INDEX(Rates!$B$4:$B$53,MATCH(C81,Rates!$A$4:$A$53,0)),""))</f>
      </c>
      <c r="F81" s="14">
        <f>IF(OR(D81="",NOT(ISNUMBER(E81))),"",D81*E81)</f>
      </c>
      <c r="G81" s="3"/>
    </row>
    <row r="82" spans="1:7">
      <c r="A82" s="10"/>
      <c r="B82" s="3"/>
      <c r="C82" s="3"/>
      <c r="D82" s="13"/>
      <c r="E82" s="14">
        <f>IF(C82="","",IFERROR(INDEX(Rates!$B$4:$B$53,MATCH(C82,Rates!$A$4:$A$53,0)),""))</f>
      </c>
      <c r="F82" s="14">
        <f>IF(OR(D82="",NOT(ISNUMBER(E82))),"",D82*E82)</f>
      </c>
      <c r="G82" s="3"/>
    </row>
    <row r="83" spans="1:7">
      <c r="A83" s="10"/>
      <c r="B83" s="3"/>
      <c r="C83" s="3"/>
      <c r="D83" s="13"/>
      <c r="E83" s="14">
        <f>IF(C83="","",IFERROR(INDEX(Rates!$B$4:$B$53,MATCH(C83,Rates!$A$4:$A$53,0)),""))</f>
      </c>
      <c r="F83" s="14">
        <f>IF(OR(D83="",NOT(ISNUMBER(E83))),"",D83*E83)</f>
      </c>
      <c r="G83" s="3"/>
    </row>
    <row r="84" spans="1:7">
      <c r="A84" s="10"/>
      <c r="B84" s="3"/>
      <c r="C84" s="3"/>
      <c r="D84" s="13"/>
      <c r="E84" s="14">
        <f>IF(C84="","",IFERROR(INDEX(Rates!$B$4:$B$53,MATCH(C84,Rates!$A$4:$A$53,0)),""))</f>
      </c>
      <c r="F84" s="14">
        <f>IF(OR(D84="",NOT(ISNUMBER(E84))),"",D84*E84)</f>
      </c>
      <c r="G84" s="3"/>
    </row>
    <row r="85" spans="1:7">
      <c r="A85" s="10"/>
      <c r="B85" s="3"/>
      <c r="C85" s="3"/>
      <c r="D85" s="13"/>
      <c r="E85" s="14">
        <f>IF(C85="","",IFERROR(INDEX(Rates!$B$4:$B$53,MATCH(C85,Rates!$A$4:$A$53,0)),""))</f>
      </c>
      <c r="F85" s="14">
        <f>IF(OR(D85="",NOT(ISNUMBER(E85))),"",D85*E85)</f>
      </c>
      <c r="G85" s="3"/>
    </row>
    <row r="86" spans="1:7">
      <c r="A86" s="10"/>
      <c r="B86" s="3"/>
      <c r="C86" s="3"/>
      <c r="D86" s="13"/>
      <c r="E86" s="14">
        <f>IF(C86="","",IFERROR(INDEX(Rates!$B$4:$B$53,MATCH(C86,Rates!$A$4:$A$53,0)),""))</f>
      </c>
      <c r="F86" s="14">
        <f>IF(OR(D86="",NOT(ISNUMBER(E86))),"",D86*E86)</f>
      </c>
      <c r="G86" s="3"/>
    </row>
    <row r="87" spans="1:7">
      <c r="A87" s="10"/>
      <c r="B87" s="3"/>
      <c r="C87" s="3"/>
      <c r="D87" s="13"/>
      <c r="E87" s="14">
        <f>IF(C87="","",IFERROR(INDEX(Rates!$B$4:$B$53,MATCH(C87,Rates!$A$4:$A$53,0)),""))</f>
      </c>
      <c r="F87" s="14">
        <f>IF(OR(D87="",NOT(ISNUMBER(E87))),"",D87*E87)</f>
      </c>
      <c r="G87" s="3"/>
    </row>
    <row r="88" spans="1:7">
      <c r="A88" s="10"/>
      <c r="B88" s="3"/>
      <c r="C88" s="3"/>
      <c r="D88" s="13"/>
      <c r="E88" s="14">
        <f>IF(C88="","",IFERROR(INDEX(Rates!$B$4:$B$53,MATCH(C88,Rates!$A$4:$A$53,0)),""))</f>
      </c>
      <c r="F88" s="14">
        <f>IF(OR(D88="",NOT(ISNUMBER(E88))),"",D88*E88)</f>
      </c>
      <c r="G88" s="3"/>
    </row>
    <row r="89" spans="1:7">
      <c r="A89" s="10"/>
      <c r="B89" s="3"/>
      <c r="C89" s="3"/>
      <c r="D89" s="13"/>
      <c r="E89" s="14">
        <f>IF(C89="","",IFERROR(INDEX(Rates!$B$4:$B$53,MATCH(C89,Rates!$A$4:$A$53,0)),""))</f>
      </c>
      <c r="F89" s="14">
        <f>IF(OR(D89="",NOT(ISNUMBER(E89))),"",D89*E89)</f>
      </c>
      <c r="G89" s="3"/>
    </row>
    <row r="90" spans="1:7">
      <c r="A90" s="10"/>
      <c r="B90" s="3"/>
      <c r="C90" s="3"/>
      <c r="D90" s="13"/>
      <c r="E90" s="14">
        <f>IF(C90="","",IFERROR(INDEX(Rates!$B$4:$B$53,MATCH(C90,Rates!$A$4:$A$53,0)),""))</f>
      </c>
      <c r="F90" s="14">
        <f>IF(OR(D90="",NOT(ISNUMBER(E90))),"",D90*E90)</f>
      </c>
      <c r="G90" s="3"/>
    </row>
    <row r="91" spans="1:7">
      <c r="A91" s="10"/>
      <c r="B91" s="3"/>
      <c r="C91" s="3"/>
      <c r="D91" s="13"/>
      <c r="E91" s="14">
        <f>IF(C91="","",IFERROR(INDEX(Rates!$B$4:$B$53,MATCH(C91,Rates!$A$4:$A$53,0)),""))</f>
      </c>
      <c r="F91" s="14">
        <f>IF(OR(D91="",NOT(ISNUMBER(E91))),"",D91*E91)</f>
      </c>
      <c r="G91" s="3"/>
    </row>
    <row r="92" spans="1:7">
      <c r="A92" s="10"/>
      <c r="B92" s="3"/>
      <c r="C92" s="3"/>
      <c r="D92" s="13"/>
      <c r="E92" s="14">
        <f>IF(C92="","",IFERROR(INDEX(Rates!$B$4:$B$53,MATCH(C92,Rates!$A$4:$A$53,0)),""))</f>
      </c>
      <c r="F92" s="14">
        <f>IF(OR(D92="",NOT(ISNUMBER(E92))),"",D92*E92)</f>
      </c>
      <c r="G92" s="3"/>
    </row>
    <row r="93" spans="1:7">
      <c r="A93" s="10"/>
      <c r="B93" s="3"/>
      <c r="C93" s="3"/>
      <c r="D93" s="13"/>
      <c r="E93" s="14">
        <f>IF(C93="","",IFERROR(INDEX(Rates!$B$4:$B$53,MATCH(C93,Rates!$A$4:$A$53,0)),""))</f>
      </c>
      <c r="F93" s="14">
        <f>IF(OR(D93="",NOT(ISNUMBER(E93))),"",D93*E93)</f>
      </c>
      <c r="G93" s="3"/>
    </row>
    <row r="94" spans="1:7">
      <c r="A94" s="10"/>
      <c r="B94" s="3"/>
      <c r="C94" s="3"/>
      <c r="D94" s="13"/>
      <c r="E94" s="14">
        <f>IF(C94="","",IFERROR(INDEX(Rates!$B$4:$B$53,MATCH(C94,Rates!$A$4:$A$53,0)),""))</f>
      </c>
      <c r="F94" s="14">
        <f>IF(OR(D94="",NOT(ISNUMBER(E94))),"",D94*E94)</f>
      </c>
      <c r="G94" s="3"/>
    </row>
    <row r="95" spans="1:7">
      <c r="A95" s="10"/>
      <c r="B95" s="3"/>
      <c r="C95" s="3"/>
      <c r="D95" s="13"/>
      <c r="E95" s="14">
        <f>IF(C95="","",IFERROR(INDEX(Rates!$B$4:$B$53,MATCH(C95,Rates!$A$4:$A$53,0)),""))</f>
      </c>
      <c r="F95" s="14">
        <f>IF(OR(D95="",NOT(ISNUMBER(E95))),"",D95*E95)</f>
      </c>
      <c r="G95" s="3"/>
    </row>
    <row r="96" spans="1:7">
      <c r="A96" s="10"/>
      <c r="B96" s="3"/>
      <c r="C96" s="3"/>
      <c r="D96" s="13"/>
      <c r="E96" s="14">
        <f>IF(C96="","",IFERROR(INDEX(Rates!$B$4:$B$53,MATCH(C96,Rates!$A$4:$A$53,0)),""))</f>
      </c>
      <c r="F96" s="14">
        <f>IF(OR(D96="",NOT(ISNUMBER(E96))),"",D96*E96)</f>
      </c>
      <c r="G96" s="3"/>
    </row>
    <row r="97" spans="1:7">
      <c r="A97" s="10"/>
      <c r="B97" s="3"/>
      <c r="C97" s="3"/>
      <c r="D97" s="13"/>
      <c r="E97" s="14">
        <f>IF(C97="","",IFERROR(INDEX(Rates!$B$4:$B$53,MATCH(C97,Rates!$A$4:$A$53,0)),""))</f>
      </c>
      <c r="F97" s="14">
        <f>IF(OR(D97="",NOT(ISNUMBER(E97))),"",D97*E97)</f>
      </c>
      <c r="G97" s="3"/>
    </row>
    <row r="98" spans="1:7">
      <c r="A98" s="10"/>
      <c r="B98" s="3"/>
      <c r="C98" s="3"/>
      <c r="D98" s="13"/>
      <c r="E98" s="14">
        <f>IF(C98="","",IFERROR(INDEX(Rates!$B$4:$B$53,MATCH(C98,Rates!$A$4:$A$53,0)),""))</f>
      </c>
      <c r="F98" s="14">
        <f>IF(OR(D98="",NOT(ISNUMBER(E98))),"",D98*E98)</f>
      </c>
      <c r="G98" s="3"/>
    </row>
    <row r="99" spans="1:7">
      <c r="A99" s="10"/>
      <c r="B99" s="3"/>
      <c r="C99" s="3"/>
      <c r="D99" s="13"/>
      <c r="E99" s="14">
        <f>IF(C99="","",IFERROR(INDEX(Rates!$B$4:$B$53,MATCH(C99,Rates!$A$4:$A$53,0)),""))</f>
      </c>
      <c r="F99" s="14">
        <f>IF(OR(D99="",NOT(ISNUMBER(E99))),"",D99*E99)</f>
      </c>
      <c r="G99" s="3"/>
    </row>
    <row r="100" spans="1:7">
      <c r="A100" s="10"/>
      <c r="B100" s="3"/>
      <c r="C100" s="3"/>
      <c r="D100" s="13"/>
      <c r="E100" s="14">
        <f>IF(C100="","",IFERROR(INDEX(Rates!$B$4:$B$53,MATCH(C100,Rates!$A$4:$A$53,0)),""))</f>
      </c>
      <c r="F100" s="14">
        <f>IF(OR(D100="",NOT(ISNUMBER(E100))),"",D100*E100)</f>
      </c>
      <c r="G100" s="3"/>
    </row>
    <row r="101" spans="1:7">
      <c r="A101" s="10"/>
      <c r="B101" s="3"/>
      <c r="C101" s="3"/>
      <c r="D101" s="13"/>
      <c r="E101" s="14">
        <f>IF(C101="","",IFERROR(INDEX(Rates!$B$4:$B$53,MATCH(C101,Rates!$A$4:$A$53,0)),""))</f>
      </c>
      <c r="F101" s="14">
        <f>IF(OR(D101="",NOT(ISNUMBER(E101))),"",D101*E101)</f>
      </c>
      <c r="G101" s="3"/>
    </row>
    <row r="102" spans="1:7">
      <c r="A102" s="10"/>
      <c r="B102" s="3"/>
      <c r="C102" s="3"/>
      <c r="D102" s="13"/>
      <c r="E102" s="14">
        <f>IF(C102="","",IFERROR(INDEX(Rates!$B$4:$B$53,MATCH(C102,Rates!$A$4:$A$53,0)),""))</f>
      </c>
      <c r="F102" s="14">
        <f>IF(OR(D102="",NOT(ISNUMBER(E102))),"",D102*E102)</f>
      </c>
      <c r="G102" s="3"/>
    </row>
    <row r="103" spans="1:7">
      <c r="A103" s="10"/>
      <c r="B103" s="3"/>
      <c r="C103" s="3"/>
      <c r="D103" s="13"/>
      <c r="E103" s="14">
        <f>IF(C103="","",IFERROR(INDEX(Rates!$B$4:$B$53,MATCH(C103,Rates!$A$4:$A$53,0)),""))</f>
      </c>
      <c r="F103" s="14">
        <f>IF(OR(D103="",NOT(ISNUMBER(E103))),"",D103*E103)</f>
      </c>
      <c r="G103" s="3"/>
    </row>
    <row r="104" spans="1:7">
      <c r="A104" s="10"/>
      <c r="B104" s="3"/>
      <c r="C104" s="3"/>
      <c r="D104" s="13"/>
      <c r="E104" s="14">
        <f>IF(C104="","",IFERROR(INDEX(Rates!$B$4:$B$53,MATCH(C104,Rates!$A$4:$A$53,0)),""))</f>
      </c>
      <c r="F104" s="14">
        <f>IF(OR(D104="",NOT(ISNUMBER(E104))),"",D104*E104)</f>
      </c>
      <c r="G104" s="3"/>
    </row>
    <row r="105" spans="1:7">
      <c r="A105" s="10"/>
      <c r="B105" s="3"/>
      <c r="C105" s="3"/>
      <c r="D105" s="13"/>
      <c r="E105" s="14">
        <f>IF(C105="","",IFERROR(INDEX(Rates!$B$4:$B$53,MATCH(C105,Rates!$A$4:$A$53,0)),""))</f>
      </c>
      <c r="F105" s="14">
        <f>IF(OR(D105="",NOT(ISNUMBER(E105))),"",D105*E105)</f>
      </c>
      <c r="G105" s="3"/>
    </row>
    <row r="106" spans="1:7">
      <c r="A106" s="10"/>
      <c r="B106" s="3"/>
      <c r="C106" s="3"/>
      <c r="D106" s="13"/>
      <c r="E106" s="14">
        <f>IF(C106="","",IFERROR(INDEX(Rates!$B$4:$B$53,MATCH(C106,Rates!$A$4:$A$53,0)),""))</f>
      </c>
      <c r="F106" s="14">
        <f>IF(OR(D106="",NOT(ISNUMBER(E106))),"",D106*E106)</f>
      </c>
      <c r="G106" s="3"/>
    </row>
    <row r="107" spans="1:7">
      <c r="A107" s="10"/>
      <c r="B107" s="3"/>
      <c r="C107" s="3"/>
      <c r="D107" s="13"/>
      <c r="E107" s="14">
        <f>IF(C107="","",IFERROR(INDEX(Rates!$B$4:$B$53,MATCH(C107,Rates!$A$4:$A$53,0)),""))</f>
      </c>
      <c r="F107" s="14">
        <f>IF(OR(D107="",NOT(ISNUMBER(E107))),"",D107*E107)</f>
      </c>
      <c r="G107" s="3"/>
    </row>
    <row r="108" spans="1:7">
      <c r="A108" s="10"/>
      <c r="B108" s="3"/>
      <c r="C108" s="3"/>
      <c r="D108" s="13"/>
      <c r="E108" s="14">
        <f>IF(C108="","",IFERROR(INDEX(Rates!$B$4:$B$53,MATCH(C108,Rates!$A$4:$A$53,0)),""))</f>
      </c>
      <c r="F108" s="14">
        <f>IF(OR(D108="",NOT(ISNUMBER(E108))),"",D108*E108)</f>
      </c>
      <c r="G108" s="3"/>
    </row>
    <row r="109" spans="1:7">
      <c r="A109" s="10"/>
      <c r="B109" s="3"/>
      <c r="C109" s="3"/>
      <c r="D109" s="13"/>
      <c r="E109" s="14">
        <f>IF(C109="","",IFERROR(INDEX(Rates!$B$4:$B$53,MATCH(C109,Rates!$A$4:$A$53,0)),""))</f>
      </c>
      <c r="F109" s="14">
        <f>IF(OR(D109="",NOT(ISNUMBER(E109))),"",D109*E109)</f>
      </c>
      <c r="G109" s="3"/>
    </row>
    <row r="110" spans="1:7">
      <c r="A110" s="10"/>
      <c r="B110" s="3"/>
      <c r="C110" s="3"/>
      <c r="D110" s="13"/>
      <c r="E110" s="14">
        <f>IF(C110="","",IFERROR(INDEX(Rates!$B$4:$B$53,MATCH(C110,Rates!$A$4:$A$53,0)),""))</f>
      </c>
      <c r="F110" s="14">
        <f>IF(OR(D110="",NOT(ISNUMBER(E110))),"",D110*E110)</f>
      </c>
      <c r="G110" s="3"/>
    </row>
    <row r="111" spans="1:7">
      <c r="A111" s="10"/>
      <c r="B111" s="3"/>
      <c r="C111" s="3"/>
      <c r="D111" s="13"/>
      <c r="E111" s="14">
        <f>IF(C111="","",IFERROR(INDEX(Rates!$B$4:$B$53,MATCH(C111,Rates!$A$4:$A$53,0)),""))</f>
      </c>
      <c r="F111" s="14">
        <f>IF(OR(D111="",NOT(ISNUMBER(E111))),"",D111*E111)</f>
      </c>
      <c r="G111" s="3"/>
    </row>
    <row r="112" spans="1:7">
      <c r="A112" s="10"/>
      <c r="B112" s="3"/>
      <c r="C112" s="3"/>
      <c r="D112" s="13"/>
      <c r="E112" s="14">
        <f>IF(C112="","",IFERROR(INDEX(Rates!$B$4:$B$53,MATCH(C112,Rates!$A$4:$A$53,0)),""))</f>
      </c>
      <c r="F112" s="14">
        <f>IF(OR(D112="",NOT(ISNUMBER(E112))),"",D112*E112)</f>
      </c>
      <c r="G112" s="3"/>
    </row>
    <row r="113" spans="1:7">
      <c r="A113" s="10"/>
      <c r="B113" s="3"/>
      <c r="C113" s="3"/>
      <c r="D113" s="13"/>
      <c r="E113" s="14">
        <f>IF(C113="","",IFERROR(INDEX(Rates!$B$4:$B$53,MATCH(C113,Rates!$A$4:$A$53,0)),""))</f>
      </c>
      <c r="F113" s="14">
        <f>IF(OR(D113="",NOT(ISNUMBER(E113))),"",D113*E113)</f>
      </c>
      <c r="G113" s="3"/>
    </row>
    <row r="114" spans="1:7">
      <c r="A114" s="10"/>
      <c r="B114" s="3"/>
      <c r="C114" s="3"/>
      <c r="D114" s="13"/>
      <c r="E114" s="14">
        <f>IF(C114="","",IFERROR(INDEX(Rates!$B$4:$B$53,MATCH(C114,Rates!$A$4:$A$53,0)),""))</f>
      </c>
      <c r="F114" s="14">
        <f>IF(OR(D114="",NOT(ISNUMBER(E114))),"",D114*E114)</f>
      </c>
      <c r="G114" s="3"/>
    </row>
    <row r="115" spans="1:7">
      <c r="A115" s="10"/>
      <c r="B115" s="3"/>
      <c r="C115" s="3"/>
      <c r="D115" s="13"/>
      <c r="E115" s="14">
        <f>IF(C115="","",IFERROR(INDEX(Rates!$B$4:$B$53,MATCH(C115,Rates!$A$4:$A$53,0)),""))</f>
      </c>
      <c r="F115" s="14">
        <f>IF(OR(D115="",NOT(ISNUMBER(E115))),"",D115*E115)</f>
      </c>
      <c r="G115" s="3"/>
    </row>
    <row r="116" spans="1:7">
      <c r="A116" s="10"/>
      <c r="B116" s="3"/>
      <c r="C116" s="3"/>
      <c r="D116" s="13"/>
      <c r="E116" s="14">
        <f>IF(C116="","",IFERROR(INDEX(Rates!$B$4:$B$53,MATCH(C116,Rates!$A$4:$A$53,0)),""))</f>
      </c>
      <c r="F116" s="14">
        <f>IF(OR(D116="",NOT(ISNUMBER(E116))),"",D116*E116)</f>
      </c>
      <c r="G116" s="3"/>
    </row>
    <row r="117" spans="1:7">
      <c r="A117" s="10"/>
      <c r="B117" s="3"/>
      <c r="C117" s="3"/>
      <c r="D117" s="13"/>
      <c r="E117" s="14">
        <f>IF(C117="","",IFERROR(INDEX(Rates!$B$4:$B$53,MATCH(C117,Rates!$A$4:$A$53,0)),""))</f>
      </c>
      <c r="F117" s="14">
        <f>IF(OR(D117="",NOT(ISNUMBER(E117))),"",D117*E117)</f>
      </c>
      <c r="G117" s="3"/>
    </row>
    <row r="118" spans="1:7">
      <c r="A118" s="10"/>
      <c r="B118" s="3"/>
      <c r="C118" s="3"/>
      <c r="D118" s="13"/>
      <c r="E118" s="14">
        <f>IF(C118="","",IFERROR(INDEX(Rates!$B$4:$B$53,MATCH(C118,Rates!$A$4:$A$53,0)),""))</f>
      </c>
      <c r="F118" s="14">
        <f>IF(OR(D118="",NOT(ISNUMBER(E118))),"",D118*E118)</f>
      </c>
      <c r="G118" s="3"/>
    </row>
    <row r="119" spans="1:7">
      <c r="A119" s="10"/>
      <c r="B119" s="3"/>
      <c r="C119" s="3"/>
      <c r="D119" s="13"/>
      <c r="E119" s="14">
        <f>IF(C119="","",IFERROR(INDEX(Rates!$B$4:$B$53,MATCH(C119,Rates!$A$4:$A$53,0)),""))</f>
      </c>
      <c r="F119" s="14">
        <f>IF(OR(D119="",NOT(ISNUMBER(E119))),"",D119*E119)</f>
      </c>
      <c r="G119" s="3"/>
    </row>
    <row r="120" spans="1:7">
      <c r="A120" s="10"/>
      <c r="B120" s="3"/>
      <c r="C120" s="3"/>
      <c r="D120" s="13"/>
      <c r="E120" s="14">
        <f>IF(C120="","",IFERROR(INDEX(Rates!$B$4:$B$53,MATCH(C120,Rates!$A$4:$A$53,0)),""))</f>
      </c>
      <c r="F120" s="14">
        <f>IF(OR(D120="",NOT(ISNUMBER(E120))),"",D120*E120)</f>
      </c>
      <c r="G120" s="3"/>
    </row>
    <row r="121" spans="1:7">
      <c r="A121" s="10"/>
      <c r="B121" s="3"/>
      <c r="C121" s="3"/>
      <c r="D121" s="13"/>
      <c r="E121" s="14">
        <f>IF(C121="","",IFERROR(INDEX(Rates!$B$4:$B$53,MATCH(C121,Rates!$A$4:$A$53,0)),""))</f>
      </c>
      <c r="F121" s="14">
        <f>IF(OR(D121="",NOT(ISNUMBER(E121))),"",D121*E121)</f>
      </c>
      <c r="G121" s="3"/>
    </row>
    <row r="122" spans="1:7">
      <c r="A122" s="10"/>
      <c r="B122" s="3"/>
      <c r="C122" s="3"/>
      <c r="D122" s="13"/>
      <c r="E122" s="14">
        <f>IF(C122="","",IFERROR(INDEX(Rates!$B$4:$B$53,MATCH(C122,Rates!$A$4:$A$53,0)),""))</f>
      </c>
      <c r="F122" s="14">
        <f>IF(OR(D122="",NOT(ISNUMBER(E122))),"",D122*E122)</f>
      </c>
      <c r="G122" s="3"/>
    </row>
    <row r="123" spans="1:7">
      <c r="A123" s="10"/>
      <c r="B123" s="3"/>
      <c r="C123" s="3"/>
      <c r="D123" s="13"/>
      <c r="E123" s="14">
        <f>IF(C123="","",IFERROR(INDEX(Rates!$B$4:$B$53,MATCH(C123,Rates!$A$4:$A$53,0)),""))</f>
      </c>
      <c r="F123" s="14">
        <f>IF(OR(D123="",NOT(ISNUMBER(E123))),"",D123*E123)</f>
      </c>
      <c r="G123" s="3"/>
    </row>
    <row r="124" spans="1:7">
      <c r="A124" s="10"/>
      <c r="B124" s="3"/>
      <c r="C124" s="3"/>
      <c r="D124" s="13"/>
      <c r="E124" s="14">
        <f>IF(C124="","",IFERROR(INDEX(Rates!$B$4:$B$53,MATCH(C124,Rates!$A$4:$A$53,0)),""))</f>
      </c>
      <c r="F124" s="14">
        <f>IF(OR(D124="",NOT(ISNUMBER(E124))),"",D124*E124)</f>
      </c>
      <c r="G124" s="3"/>
    </row>
    <row r="125" spans="1:7">
      <c r="A125" s="10"/>
      <c r="B125" s="3"/>
      <c r="C125" s="3"/>
      <c r="D125" s="13"/>
      <c r="E125" s="14">
        <f>IF(C125="","",IFERROR(INDEX(Rates!$B$4:$B$53,MATCH(C125,Rates!$A$4:$A$53,0)),""))</f>
      </c>
      <c r="F125" s="14">
        <f>IF(OR(D125="",NOT(ISNUMBER(E125))),"",D125*E125)</f>
      </c>
      <c r="G125" s="3"/>
    </row>
    <row r="126" spans="1:7">
      <c r="A126" s="10"/>
      <c r="B126" s="3"/>
      <c r="C126" s="3"/>
      <c r="D126" s="13"/>
      <c r="E126" s="14">
        <f>IF(C126="","",IFERROR(INDEX(Rates!$B$4:$B$53,MATCH(C126,Rates!$A$4:$A$53,0)),""))</f>
      </c>
      <c r="F126" s="14">
        <f>IF(OR(D126="",NOT(ISNUMBER(E126))),"",D126*E126)</f>
      </c>
      <c r="G126" s="3"/>
    </row>
    <row r="127" spans="1:7">
      <c r="A127" s="10"/>
      <c r="B127" s="3"/>
      <c r="C127" s="3"/>
      <c r="D127" s="13"/>
      <c r="E127" s="14">
        <f>IF(C127="","",IFERROR(INDEX(Rates!$B$4:$B$53,MATCH(C127,Rates!$A$4:$A$53,0)),""))</f>
      </c>
      <c r="F127" s="14">
        <f>IF(OR(D127="",NOT(ISNUMBER(E127))),"",D127*E127)</f>
      </c>
      <c r="G127" s="3"/>
    </row>
    <row r="128" spans="1:7">
      <c r="A128" s="10"/>
      <c r="B128" s="3"/>
      <c r="C128" s="3"/>
      <c r="D128" s="13"/>
      <c r="E128" s="14">
        <f>IF(C128="","",IFERROR(INDEX(Rates!$B$4:$B$53,MATCH(C128,Rates!$A$4:$A$53,0)),""))</f>
      </c>
      <c r="F128" s="14">
        <f>IF(OR(D128="",NOT(ISNUMBER(E128))),"",D128*E128)</f>
      </c>
      <c r="G128" s="3"/>
    </row>
    <row r="129" spans="1:7">
      <c r="A129" s="10"/>
      <c r="B129" s="3"/>
      <c r="C129" s="3"/>
      <c r="D129" s="13"/>
      <c r="E129" s="14">
        <f>IF(C129="","",IFERROR(INDEX(Rates!$B$4:$B$53,MATCH(C129,Rates!$A$4:$A$53,0)),""))</f>
      </c>
      <c r="F129" s="14">
        <f>IF(OR(D129="",NOT(ISNUMBER(E129))),"",D129*E129)</f>
      </c>
      <c r="G129" s="3"/>
    </row>
    <row r="130" spans="1:7">
      <c r="A130" s="10"/>
      <c r="B130" s="3"/>
      <c r="C130" s="3"/>
      <c r="D130" s="13"/>
      <c r="E130" s="14">
        <f>IF(C130="","",IFERROR(INDEX(Rates!$B$4:$B$53,MATCH(C130,Rates!$A$4:$A$53,0)),""))</f>
      </c>
      <c r="F130" s="14">
        <f>IF(OR(D130="",NOT(ISNUMBER(E130))),"",D130*E130)</f>
      </c>
      <c r="G130" s="3"/>
    </row>
    <row r="131" spans="1:7">
      <c r="A131" s="10"/>
      <c r="B131" s="3"/>
      <c r="C131" s="3"/>
      <c r="D131" s="13"/>
      <c r="E131" s="14">
        <f>IF(C131="","",IFERROR(INDEX(Rates!$B$4:$B$53,MATCH(C131,Rates!$A$4:$A$53,0)),""))</f>
      </c>
      <c r="F131" s="14">
        <f>IF(OR(D131="",NOT(ISNUMBER(E131))),"",D131*E131)</f>
      </c>
      <c r="G131" s="3"/>
    </row>
    <row r="132" spans="1:7">
      <c r="A132" s="10"/>
      <c r="B132" s="3"/>
      <c r="C132" s="3"/>
      <c r="D132" s="13"/>
      <c r="E132" s="14">
        <f>IF(C132="","",IFERROR(INDEX(Rates!$B$4:$B$53,MATCH(C132,Rates!$A$4:$A$53,0)),""))</f>
      </c>
      <c r="F132" s="14">
        <f>IF(OR(D132="",NOT(ISNUMBER(E132))),"",D132*E132)</f>
      </c>
      <c r="G132" s="3"/>
    </row>
    <row r="133" spans="1:7">
      <c r="A133" s="10"/>
      <c r="B133" s="3"/>
      <c r="C133" s="3"/>
      <c r="D133" s="13"/>
      <c r="E133" s="14">
        <f>IF(C133="","",IFERROR(INDEX(Rates!$B$4:$B$53,MATCH(C133,Rates!$A$4:$A$53,0)),""))</f>
      </c>
      <c r="F133" s="14">
        <f>IF(OR(D133="",NOT(ISNUMBER(E133))),"",D133*E133)</f>
      </c>
      <c r="G133" s="3"/>
    </row>
    <row r="134" spans="1:7">
      <c r="A134" s="10"/>
      <c r="B134" s="3"/>
      <c r="C134" s="3"/>
      <c r="D134" s="13"/>
      <c r="E134" s="14">
        <f>IF(C134="","",IFERROR(INDEX(Rates!$B$4:$B$53,MATCH(C134,Rates!$A$4:$A$53,0)),""))</f>
      </c>
      <c r="F134" s="14">
        <f>IF(OR(D134="",NOT(ISNUMBER(E134))),"",D134*E134)</f>
      </c>
      <c r="G134" s="3"/>
    </row>
    <row r="135" spans="1:7">
      <c r="A135" s="10"/>
      <c r="B135" s="3"/>
      <c r="C135" s="3"/>
      <c r="D135" s="13"/>
      <c r="E135" s="14">
        <f>IF(C135="","",IFERROR(INDEX(Rates!$B$4:$B$53,MATCH(C135,Rates!$A$4:$A$53,0)),""))</f>
      </c>
      <c r="F135" s="14">
        <f>IF(OR(D135="",NOT(ISNUMBER(E135))),"",D135*E135)</f>
      </c>
      <c r="G135" s="3"/>
    </row>
    <row r="136" spans="1:7">
      <c r="A136" s="10"/>
      <c r="B136" s="3"/>
      <c r="C136" s="3"/>
      <c r="D136" s="13"/>
      <c r="E136" s="14">
        <f>IF(C136="","",IFERROR(INDEX(Rates!$B$4:$B$53,MATCH(C136,Rates!$A$4:$A$53,0)),""))</f>
      </c>
      <c r="F136" s="14">
        <f>IF(OR(D136="",NOT(ISNUMBER(E136))),"",D136*E136)</f>
      </c>
      <c r="G136" s="3"/>
    </row>
    <row r="137" spans="1:7">
      <c r="A137" s="10"/>
      <c r="B137" s="3"/>
      <c r="C137" s="3"/>
      <c r="D137" s="13"/>
      <c r="E137" s="14">
        <f>IF(C137="","",IFERROR(INDEX(Rates!$B$4:$B$53,MATCH(C137,Rates!$A$4:$A$53,0)),""))</f>
      </c>
      <c r="F137" s="14">
        <f>IF(OR(D137="",NOT(ISNUMBER(E137))),"",D137*E137)</f>
      </c>
      <c r="G137" s="3"/>
    </row>
    <row r="138" spans="1:7">
      <c r="A138" s="10"/>
      <c r="B138" s="3"/>
      <c r="C138" s="3"/>
      <c r="D138" s="13"/>
      <c r="E138" s="14">
        <f>IF(C138="","",IFERROR(INDEX(Rates!$B$4:$B$53,MATCH(C138,Rates!$A$4:$A$53,0)),""))</f>
      </c>
      <c r="F138" s="14">
        <f>IF(OR(D138="",NOT(ISNUMBER(E138))),"",D138*E138)</f>
      </c>
      <c r="G138" s="3"/>
    </row>
    <row r="139" spans="1:7">
      <c r="A139" s="10"/>
      <c r="B139" s="3"/>
      <c r="C139" s="3"/>
      <c r="D139" s="13"/>
      <c r="E139" s="14">
        <f>IF(C139="","",IFERROR(INDEX(Rates!$B$4:$B$53,MATCH(C139,Rates!$A$4:$A$53,0)),""))</f>
      </c>
      <c r="F139" s="14">
        <f>IF(OR(D139="",NOT(ISNUMBER(E139))),"",D139*E139)</f>
      </c>
      <c r="G139" s="3"/>
    </row>
    <row r="140" spans="1:7">
      <c r="A140" s="10"/>
      <c r="B140" s="3"/>
      <c r="C140" s="3"/>
      <c r="D140" s="13"/>
      <c r="E140" s="14">
        <f>IF(C140="","",IFERROR(INDEX(Rates!$B$4:$B$53,MATCH(C140,Rates!$A$4:$A$53,0)),""))</f>
      </c>
      <c r="F140" s="14">
        <f>IF(OR(D140="",NOT(ISNUMBER(E140))),"",D140*E140)</f>
      </c>
      <c r="G140" s="3"/>
    </row>
    <row r="141" spans="1:7">
      <c r="A141" s="10"/>
      <c r="B141" s="3"/>
      <c r="C141" s="3"/>
      <c r="D141" s="13"/>
      <c r="E141" s="14">
        <f>IF(C141="","",IFERROR(INDEX(Rates!$B$4:$B$53,MATCH(C141,Rates!$A$4:$A$53,0)),""))</f>
      </c>
      <c r="F141" s="14">
        <f>IF(OR(D141="",NOT(ISNUMBER(E141))),"",D141*E141)</f>
      </c>
      <c r="G141" s="3"/>
    </row>
    <row r="142" spans="1:7">
      <c r="A142" s="10"/>
      <c r="B142" s="3"/>
      <c r="C142" s="3"/>
      <c r="D142" s="13"/>
      <c r="E142" s="14">
        <f>IF(C142="","",IFERROR(INDEX(Rates!$B$4:$B$53,MATCH(C142,Rates!$A$4:$A$53,0)),""))</f>
      </c>
      <c r="F142" s="14">
        <f>IF(OR(D142="",NOT(ISNUMBER(E142))),"",D142*E142)</f>
      </c>
      <c r="G142" s="3"/>
    </row>
    <row r="143" spans="1:7">
      <c r="A143" s="10"/>
      <c r="B143" s="3"/>
      <c r="C143" s="3"/>
      <c r="D143" s="13"/>
      <c r="E143" s="14">
        <f>IF(C143="","",IFERROR(INDEX(Rates!$B$4:$B$53,MATCH(C143,Rates!$A$4:$A$53,0)),""))</f>
      </c>
      <c r="F143" s="14">
        <f>IF(OR(D143="",NOT(ISNUMBER(E143))),"",D143*E143)</f>
      </c>
      <c r="G143" s="3"/>
    </row>
    <row r="144" spans="1:7">
      <c r="A144" s="10"/>
      <c r="B144" s="3"/>
      <c r="C144" s="3"/>
      <c r="D144" s="13"/>
      <c r="E144" s="14">
        <f>IF(C144="","",IFERROR(INDEX(Rates!$B$4:$B$53,MATCH(C144,Rates!$A$4:$A$53,0)),""))</f>
      </c>
      <c r="F144" s="14">
        <f>IF(OR(D144="",NOT(ISNUMBER(E144))),"",D144*E144)</f>
      </c>
      <c r="G144" s="3"/>
    </row>
    <row r="145" spans="1:7">
      <c r="A145" s="10"/>
      <c r="B145" s="3"/>
      <c r="C145" s="3"/>
      <c r="D145" s="13"/>
      <c r="E145" s="14">
        <f>IF(C145="","",IFERROR(INDEX(Rates!$B$4:$B$53,MATCH(C145,Rates!$A$4:$A$53,0)),""))</f>
      </c>
      <c r="F145" s="14">
        <f>IF(OR(D145="",NOT(ISNUMBER(E145))),"",D145*E145)</f>
      </c>
      <c r="G145" s="3"/>
    </row>
    <row r="146" spans="1:7">
      <c r="A146" s="10"/>
      <c r="B146" s="3"/>
      <c r="C146" s="3"/>
      <c r="D146" s="13"/>
      <c r="E146" s="14">
        <f>IF(C146="","",IFERROR(INDEX(Rates!$B$4:$B$53,MATCH(C146,Rates!$A$4:$A$53,0)),""))</f>
      </c>
      <c r="F146" s="14">
        <f>IF(OR(D146="",NOT(ISNUMBER(E146))),"",D146*E146)</f>
      </c>
      <c r="G146" s="3"/>
    </row>
    <row r="147" spans="1:7">
      <c r="A147" s="10"/>
      <c r="B147" s="3"/>
      <c r="C147" s="3"/>
      <c r="D147" s="13"/>
      <c r="E147" s="14">
        <f>IF(C147="","",IFERROR(INDEX(Rates!$B$4:$B$53,MATCH(C147,Rates!$A$4:$A$53,0)),""))</f>
      </c>
      <c r="F147" s="14">
        <f>IF(OR(D147="",NOT(ISNUMBER(E147))),"",D147*E147)</f>
      </c>
      <c r="G147" s="3"/>
    </row>
    <row r="148" spans="1:7">
      <c r="A148" s="10"/>
      <c r="B148" s="3"/>
      <c r="C148" s="3"/>
      <c r="D148" s="13"/>
      <c r="E148" s="14">
        <f>IF(C148="","",IFERROR(INDEX(Rates!$B$4:$B$53,MATCH(C148,Rates!$A$4:$A$53,0)),""))</f>
      </c>
      <c r="F148" s="14">
        <f>IF(OR(D148="",NOT(ISNUMBER(E148))),"",D148*E148)</f>
      </c>
      <c r="G148" s="3"/>
    </row>
    <row r="149" spans="1:7">
      <c r="A149" s="10"/>
      <c r="B149" s="3"/>
      <c r="C149" s="3"/>
      <c r="D149" s="13"/>
      <c r="E149" s="14">
        <f>IF(C149="","",IFERROR(INDEX(Rates!$B$4:$B$53,MATCH(C149,Rates!$A$4:$A$53,0)),""))</f>
      </c>
      <c r="F149" s="14">
        <f>IF(OR(D149="",NOT(ISNUMBER(E149))),"",D149*E149)</f>
      </c>
      <c r="G149" s="3"/>
    </row>
    <row r="150" spans="1:7">
      <c r="A150" s="10"/>
      <c r="B150" s="3"/>
      <c r="C150" s="3"/>
      <c r="D150" s="13"/>
      <c r="E150" s="14">
        <f>IF(C150="","",IFERROR(INDEX(Rates!$B$4:$B$53,MATCH(C150,Rates!$A$4:$A$53,0)),""))</f>
      </c>
      <c r="F150" s="14">
        <f>IF(OR(D150="",NOT(ISNUMBER(E150))),"",D150*E150)</f>
      </c>
      <c r="G150" s="3"/>
    </row>
    <row r="151" spans="1:7">
      <c r="A151" s="10"/>
      <c r="B151" s="3"/>
      <c r="C151" s="3"/>
      <c r="D151" s="13"/>
      <c r="E151" s="14">
        <f>IF(C151="","",IFERROR(INDEX(Rates!$B$4:$B$53,MATCH(C151,Rates!$A$4:$A$53,0)),""))</f>
      </c>
      <c r="F151" s="14">
        <f>IF(OR(D151="",NOT(ISNUMBER(E151))),"",D151*E151)</f>
      </c>
      <c r="G151" s="3"/>
    </row>
    <row r="152" spans="1:7">
      <c r="A152" s="10"/>
      <c r="B152" s="3"/>
      <c r="C152" s="3"/>
      <c r="D152" s="13"/>
      <c r="E152" s="14">
        <f>IF(C152="","",IFERROR(INDEX(Rates!$B$4:$B$53,MATCH(C152,Rates!$A$4:$A$53,0)),""))</f>
      </c>
      <c r="F152" s="14">
        <f>IF(OR(D152="",NOT(ISNUMBER(E152))),"",D152*E152)</f>
      </c>
      <c r="G152" s="3"/>
    </row>
    <row r="153" spans="1:7">
      <c r="A153" s="10"/>
      <c r="B153" s="3"/>
      <c r="C153" s="3"/>
      <c r="D153" s="13"/>
      <c r="E153" s="14">
        <f>IF(C153="","",IFERROR(INDEX(Rates!$B$4:$B$53,MATCH(C153,Rates!$A$4:$A$53,0)),""))</f>
      </c>
      <c r="F153" s="14">
        <f>IF(OR(D153="",NOT(ISNUMBER(E153))),"",D153*E153)</f>
      </c>
      <c r="G153" s="3"/>
    </row>
    <row r="154" spans="1:7">
      <c r="A154" s="10"/>
      <c r="B154" s="3"/>
      <c r="C154" s="3"/>
      <c r="D154" s="13"/>
      <c r="E154" s="14">
        <f>IF(C154="","",IFERROR(INDEX(Rates!$B$4:$B$53,MATCH(C154,Rates!$A$4:$A$53,0)),""))</f>
      </c>
      <c r="F154" s="14">
        <f>IF(OR(D154="",NOT(ISNUMBER(E154))),"",D154*E154)</f>
      </c>
      <c r="G154" s="3"/>
    </row>
    <row r="155" spans="1:7">
      <c r="A155" s="10"/>
      <c r="B155" s="3"/>
      <c r="C155" s="3"/>
      <c r="D155" s="13"/>
      <c r="E155" s="14">
        <f>IF(C155="","",IFERROR(INDEX(Rates!$B$4:$B$53,MATCH(C155,Rates!$A$4:$A$53,0)),""))</f>
      </c>
      <c r="F155" s="14">
        <f>IF(OR(D155="",NOT(ISNUMBER(E155))),"",D155*E155)</f>
      </c>
      <c r="G155" s="3"/>
    </row>
    <row r="156" spans="1:7">
      <c r="A156" s="10"/>
      <c r="B156" s="3"/>
      <c r="C156" s="3"/>
      <c r="D156" s="13"/>
      <c r="E156" s="14">
        <f>IF(C156="","",IFERROR(INDEX(Rates!$B$4:$B$53,MATCH(C156,Rates!$A$4:$A$53,0)),""))</f>
      </c>
      <c r="F156" s="14">
        <f>IF(OR(D156="",NOT(ISNUMBER(E156))),"",D156*E156)</f>
      </c>
      <c r="G156" s="3"/>
    </row>
    <row r="157" spans="1:7">
      <c r="A157" s="10"/>
      <c r="B157" s="3"/>
      <c r="C157" s="3"/>
      <c r="D157" s="13"/>
      <c r="E157" s="14">
        <f>IF(C157="","",IFERROR(INDEX(Rates!$B$4:$B$53,MATCH(C157,Rates!$A$4:$A$53,0)),""))</f>
      </c>
      <c r="F157" s="14">
        <f>IF(OR(D157="",NOT(ISNUMBER(E157))),"",D157*E157)</f>
      </c>
      <c r="G157" s="3"/>
    </row>
    <row r="158" spans="1:7">
      <c r="A158" s="10"/>
      <c r="B158" s="3"/>
      <c r="C158" s="3"/>
      <c r="D158" s="13"/>
      <c r="E158" s="14">
        <f>IF(C158="","",IFERROR(INDEX(Rates!$B$4:$B$53,MATCH(C158,Rates!$A$4:$A$53,0)),""))</f>
      </c>
      <c r="F158" s="14">
        <f>IF(OR(D158="",NOT(ISNUMBER(E158))),"",D158*E158)</f>
      </c>
      <c r="G158" s="3"/>
    </row>
    <row r="159" spans="1:7">
      <c r="A159" s="10"/>
      <c r="B159" s="3"/>
      <c r="C159" s="3"/>
      <c r="D159" s="13"/>
      <c r="E159" s="14">
        <f>IF(C159="","",IFERROR(INDEX(Rates!$B$4:$B$53,MATCH(C159,Rates!$A$4:$A$53,0)),""))</f>
      </c>
      <c r="F159" s="14">
        <f>IF(OR(D159="",NOT(ISNUMBER(E159))),"",D159*E159)</f>
      </c>
      <c r="G159" s="3"/>
    </row>
    <row r="160" spans="1:7">
      <c r="A160" s="10"/>
      <c r="B160" s="3"/>
      <c r="C160" s="3"/>
      <c r="D160" s="13"/>
      <c r="E160" s="14">
        <f>IF(C160="","",IFERROR(INDEX(Rates!$B$4:$B$53,MATCH(C160,Rates!$A$4:$A$53,0)),""))</f>
      </c>
      <c r="F160" s="14">
        <f>IF(OR(D160="",NOT(ISNUMBER(E160))),"",D160*E160)</f>
      </c>
      <c r="G160" s="3"/>
    </row>
    <row r="161" spans="1:7">
      <c r="A161" s="10"/>
      <c r="B161" s="3"/>
      <c r="C161" s="3"/>
      <c r="D161" s="13"/>
      <c r="E161" s="14">
        <f>IF(C161="","",IFERROR(INDEX(Rates!$B$4:$B$53,MATCH(C161,Rates!$A$4:$A$53,0)),""))</f>
      </c>
      <c r="F161" s="14">
        <f>IF(OR(D161="",NOT(ISNUMBER(E161))),"",D161*E161)</f>
      </c>
      <c r="G161" s="3"/>
    </row>
    <row r="162" spans="1:7">
      <c r="A162" s="10"/>
      <c r="B162" s="3"/>
      <c r="C162" s="3"/>
      <c r="D162" s="13"/>
      <c r="E162" s="14">
        <f>IF(C162="","",IFERROR(INDEX(Rates!$B$4:$B$53,MATCH(C162,Rates!$A$4:$A$53,0)),""))</f>
      </c>
      <c r="F162" s="14">
        <f>IF(OR(D162="",NOT(ISNUMBER(E162))),"",D162*E162)</f>
      </c>
      <c r="G162" s="3"/>
    </row>
    <row r="163" spans="1:7">
      <c r="A163" s="10"/>
      <c r="B163" s="3"/>
      <c r="C163" s="3"/>
      <c r="D163" s="13"/>
      <c r="E163" s="14">
        <f>IF(C163="","",IFERROR(INDEX(Rates!$B$4:$B$53,MATCH(C163,Rates!$A$4:$A$53,0)),""))</f>
      </c>
      <c r="F163" s="14">
        <f>IF(OR(D163="",NOT(ISNUMBER(E163))),"",D163*E163)</f>
      </c>
      <c r="G163" s="3"/>
    </row>
    <row r="164" spans="1:7">
      <c r="A164" s="10"/>
      <c r="B164" s="3"/>
      <c r="C164" s="3"/>
      <c r="D164" s="13"/>
      <c r="E164" s="14">
        <f>IF(C164="","",IFERROR(INDEX(Rates!$B$4:$B$53,MATCH(C164,Rates!$A$4:$A$53,0)),""))</f>
      </c>
      <c r="F164" s="14">
        <f>IF(OR(D164="",NOT(ISNUMBER(E164))),"",D164*E164)</f>
      </c>
      <c r="G164" s="3"/>
    </row>
    <row r="165" spans="1:7">
      <c r="A165" s="10"/>
      <c r="B165" s="3"/>
      <c r="C165" s="3"/>
      <c r="D165" s="13"/>
      <c r="E165" s="14">
        <f>IF(C165="","",IFERROR(INDEX(Rates!$B$4:$B$53,MATCH(C165,Rates!$A$4:$A$53,0)),""))</f>
      </c>
      <c r="F165" s="14">
        <f>IF(OR(D165="",NOT(ISNUMBER(E165))),"",D165*E165)</f>
      </c>
      <c r="G165" s="3"/>
    </row>
    <row r="166" spans="1:7">
      <c r="A166" s="10"/>
      <c r="B166" s="3"/>
      <c r="C166" s="3"/>
      <c r="D166" s="13"/>
      <c r="E166" s="14">
        <f>IF(C166="","",IFERROR(INDEX(Rates!$B$4:$B$53,MATCH(C166,Rates!$A$4:$A$53,0)),""))</f>
      </c>
      <c r="F166" s="14">
        <f>IF(OR(D166="",NOT(ISNUMBER(E166))),"",D166*E166)</f>
      </c>
      <c r="G166" s="3"/>
    </row>
    <row r="167" spans="1:7">
      <c r="A167" s="10"/>
      <c r="B167" s="3"/>
      <c r="C167" s="3"/>
      <c r="D167" s="13"/>
      <c r="E167" s="14">
        <f>IF(C167="","",IFERROR(INDEX(Rates!$B$4:$B$53,MATCH(C167,Rates!$A$4:$A$53,0)),""))</f>
      </c>
      <c r="F167" s="14">
        <f>IF(OR(D167="",NOT(ISNUMBER(E167))),"",D167*E167)</f>
      </c>
      <c r="G167" s="3"/>
    </row>
    <row r="168" spans="1:7">
      <c r="A168" s="10"/>
      <c r="B168" s="3"/>
      <c r="C168" s="3"/>
      <c r="D168" s="13"/>
      <c r="E168" s="14">
        <f>IF(C168="","",IFERROR(INDEX(Rates!$B$4:$B$53,MATCH(C168,Rates!$A$4:$A$53,0)),""))</f>
      </c>
      <c r="F168" s="14">
        <f>IF(OR(D168="",NOT(ISNUMBER(E168))),"",D168*E168)</f>
      </c>
      <c r="G168" s="3"/>
    </row>
    <row r="169" spans="1:7">
      <c r="A169" s="10"/>
      <c r="B169" s="3"/>
      <c r="C169" s="3"/>
      <c r="D169" s="13"/>
      <c r="E169" s="14">
        <f>IF(C169="","",IFERROR(INDEX(Rates!$B$4:$B$53,MATCH(C169,Rates!$A$4:$A$53,0)),""))</f>
      </c>
      <c r="F169" s="14">
        <f>IF(OR(D169="",NOT(ISNUMBER(E169))),"",D169*E169)</f>
      </c>
      <c r="G169" s="3"/>
    </row>
    <row r="170" spans="1:7">
      <c r="A170" s="10"/>
      <c r="B170" s="3"/>
      <c r="C170" s="3"/>
      <c r="D170" s="13"/>
      <c r="E170" s="14">
        <f>IF(C170="","",IFERROR(INDEX(Rates!$B$4:$B$53,MATCH(C170,Rates!$A$4:$A$53,0)),""))</f>
      </c>
      <c r="F170" s="14">
        <f>IF(OR(D170="",NOT(ISNUMBER(E170))),"",D170*E170)</f>
      </c>
      <c r="G170" s="3"/>
    </row>
    <row r="171" spans="1:7">
      <c r="A171" s="10"/>
      <c r="B171" s="3"/>
      <c r="C171" s="3"/>
      <c r="D171" s="13"/>
      <c r="E171" s="14">
        <f>IF(C171="","",IFERROR(INDEX(Rates!$B$4:$B$53,MATCH(C171,Rates!$A$4:$A$53,0)),""))</f>
      </c>
      <c r="F171" s="14">
        <f>IF(OR(D171="",NOT(ISNUMBER(E171))),"",D171*E171)</f>
      </c>
      <c r="G171" s="3"/>
    </row>
    <row r="172" spans="1:7">
      <c r="A172" s="10"/>
      <c r="B172" s="3"/>
      <c r="C172" s="3"/>
      <c r="D172" s="13"/>
      <c r="E172" s="14">
        <f>IF(C172="","",IFERROR(INDEX(Rates!$B$4:$B$53,MATCH(C172,Rates!$A$4:$A$53,0)),""))</f>
      </c>
      <c r="F172" s="14">
        <f>IF(OR(D172="",NOT(ISNUMBER(E172))),"",D172*E172)</f>
      </c>
      <c r="G172" s="3"/>
    </row>
    <row r="173" spans="1:7">
      <c r="A173" s="10"/>
      <c r="B173" s="3"/>
      <c r="C173" s="3"/>
      <c r="D173" s="13"/>
      <c r="E173" s="14">
        <f>IF(C173="","",IFERROR(INDEX(Rates!$B$4:$B$53,MATCH(C173,Rates!$A$4:$A$53,0)),""))</f>
      </c>
      <c r="F173" s="14">
        <f>IF(OR(D173="",NOT(ISNUMBER(E173))),"",D173*E173)</f>
      </c>
      <c r="G173" s="3"/>
    </row>
    <row r="174" spans="1:7">
      <c r="A174" s="10"/>
      <c r="B174" s="3"/>
      <c r="C174" s="3"/>
      <c r="D174" s="13"/>
      <c r="E174" s="14">
        <f>IF(C174="","",IFERROR(INDEX(Rates!$B$4:$B$53,MATCH(C174,Rates!$A$4:$A$53,0)),""))</f>
      </c>
      <c r="F174" s="14">
        <f>IF(OR(D174="",NOT(ISNUMBER(E174))),"",D174*E174)</f>
      </c>
      <c r="G174" s="3"/>
    </row>
    <row r="175" spans="1:7">
      <c r="A175" s="10"/>
      <c r="B175" s="3"/>
      <c r="C175" s="3"/>
      <c r="D175" s="13"/>
      <c r="E175" s="14">
        <f>IF(C175="","",IFERROR(INDEX(Rates!$B$4:$B$53,MATCH(C175,Rates!$A$4:$A$53,0)),""))</f>
      </c>
      <c r="F175" s="14">
        <f>IF(OR(D175="",NOT(ISNUMBER(E175))),"",D175*E175)</f>
      </c>
      <c r="G175" s="3"/>
    </row>
    <row r="176" spans="1:7">
      <c r="A176" s="10"/>
      <c r="B176" s="3"/>
      <c r="C176" s="3"/>
      <c r="D176" s="13"/>
      <c r="E176" s="14">
        <f>IF(C176="","",IFERROR(INDEX(Rates!$B$4:$B$53,MATCH(C176,Rates!$A$4:$A$53,0)),""))</f>
      </c>
      <c r="F176" s="14">
        <f>IF(OR(D176="",NOT(ISNUMBER(E176))),"",D176*E176)</f>
      </c>
      <c r="G176" s="3"/>
    </row>
    <row r="177" spans="1:7">
      <c r="A177" s="10"/>
      <c r="B177" s="3"/>
      <c r="C177" s="3"/>
      <c r="D177" s="13"/>
      <c r="E177" s="14">
        <f>IF(C177="","",IFERROR(INDEX(Rates!$B$4:$B$53,MATCH(C177,Rates!$A$4:$A$53,0)),""))</f>
      </c>
      <c r="F177" s="14">
        <f>IF(OR(D177="",NOT(ISNUMBER(E177))),"",D177*E177)</f>
      </c>
      <c r="G177" s="3"/>
    </row>
    <row r="178" spans="1:7">
      <c r="A178" s="10"/>
      <c r="B178" s="3"/>
      <c r="C178" s="3"/>
      <c r="D178" s="13"/>
      <c r="E178" s="14">
        <f>IF(C178="","",IFERROR(INDEX(Rates!$B$4:$B$53,MATCH(C178,Rates!$A$4:$A$53,0)),""))</f>
      </c>
      <c r="F178" s="14">
        <f>IF(OR(D178="",NOT(ISNUMBER(E178))),"",D178*E178)</f>
      </c>
      <c r="G178" s="3"/>
    </row>
    <row r="179" spans="1:7">
      <c r="A179" s="10"/>
      <c r="B179" s="3"/>
      <c r="C179" s="3"/>
      <c r="D179" s="13"/>
      <c r="E179" s="14">
        <f>IF(C179="","",IFERROR(INDEX(Rates!$B$4:$B$53,MATCH(C179,Rates!$A$4:$A$53,0)),""))</f>
      </c>
      <c r="F179" s="14">
        <f>IF(OR(D179="",NOT(ISNUMBER(E179))),"",D179*E179)</f>
      </c>
      <c r="G179" s="3"/>
    </row>
    <row r="180" spans="1:7">
      <c r="A180" s="10"/>
      <c r="B180" s="3"/>
      <c r="C180" s="3"/>
      <c r="D180" s="13"/>
      <c r="E180" s="14">
        <f>IF(C180="","",IFERROR(INDEX(Rates!$B$4:$B$53,MATCH(C180,Rates!$A$4:$A$53,0)),""))</f>
      </c>
      <c r="F180" s="14">
        <f>IF(OR(D180="",NOT(ISNUMBER(E180))),"",D180*E180)</f>
      </c>
      <c r="G180" s="3"/>
    </row>
    <row r="181" spans="1:7">
      <c r="A181" s="10"/>
      <c r="B181" s="3"/>
      <c r="C181" s="3"/>
      <c r="D181" s="13"/>
      <c r="E181" s="14">
        <f>IF(C181="","",IFERROR(INDEX(Rates!$B$4:$B$53,MATCH(C181,Rates!$A$4:$A$53,0)),""))</f>
      </c>
      <c r="F181" s="14">
        <f>IF(OR(D181="",NOT(ISNUMBER(E181))),"",D181*E181)</f>
      </c>
      <c r="G181" s="3"/>
    </row>
    <row r="182" spans="1:7">
      <c r="A182" s="10"/>
      <c r="B182" s="3"/>
      <c r="C182" s="3"/>
      <c r="D182" s="13"/>
      <c r="E182" s="14">
        <f>IF(C182="","",IFERROR(INDEX(Rates!$B$4:$B$53,MATCH(C182,Rates!$A$4:$A$53,0)),""))</f>
      </c>
      <c r="F182" s="14">
        <f>IF(OR(D182="",NOT(ISNUMBER(E182))),"",D182*E182)</f>
      </c>
      <c r="G182" s="3"/>
    </row>
    <row r="183" spans="1:7">
      <c r="A183" s="10"/>
      <c r="B183" s="3"/>
      <c r="C183" s="3"/>
      <c r="D183" s="13"/>
      <c r="E183" s="14">
        <f>IF(C183="","",IFERROR(INDEX(Rates!$B$4:$B$53,MATCH(C183,Rates!$A$4:$A$53,0)),""))</f>
      </c>
      <c r="F183" s="14">
        <f>IF(OR(D183="",NOT(ISNUMBER(E183))),"",D183*E183)</f>
      </c>
      <c r="G183" s="3"/>
    </row>
    <row r="184" spans="1:7">
      <c r="A184" s="10"/>
      <c r="B184" s="3"/>
      <c r="C184" s="3"/>
      <c r="D184" s="13"/>
      <c r="E184" s="14">
        <f>IF(C184="","",IFERROR(INDEX(Rates!$B$4:$B$53,MATCH(C184,Rates!$A$4:$A$53,0)),""))</f>
      </c>
      <c r="F184" s="14">
        <f>IF(OR(D184="",NOT(ISNUMBER(E184))),"",D184*E184)</f>
      </c>
      <c r="G184" s="3"/>
    </row>
    <row r="185" spans="1:7">
      <c r="A185" s="10"/>
      <c r="B185" s="3"/>
      <c r="C185" s="3"/>
      <c r="D185" s="13"/>
      <c r="E185" s="14">
        <f>IF(C185="","",IFERROR(INDEX(Rates!$B$4:$B$53,MATCH(C185,Rates!$A$4:$A$53,0)),""))</f>
      </c>
      <c r="F185" s="14">
        <f>IF(OR(D185="",NOT(ISNUMBER(E185))),"",D185*E185)</f>
      </c>
      <c r="G185" s="3"/>
    </row>
    <row r="186" spans="1:7">
      <c r="A186" s="10"/>
      <c r="B186" s="3"/>
      <c r="C186" s="3"/>
      <c r="D186" s="13"/>
      <c r="E186" s="14">
        <f>IF(C186="","",IFERROR(INDEX(Rates!$B$4:$B$53,MATCH(C186,Rates!$A$4:$A$53,0)),""))</f>
      </c>
      <c r="F186" s="14">
        <f>IF(OR(D186="",NOT(ISNUMBER(E186))),"",D186*E186)</f>
      </c>
      <c r="G186" s="3"/>
    </row>
    <row r="187" spans="1:7">
      <c r="A187" s="10"/>
      <c r="B187" s="3"/>
      <c r="C187" s="3"/>
      <c r="D187" s="13"/>
      <c r="E187" s="14">
        <f>IF(C187="","",IFERROR(INDEX(Rates!$B$4:$B$53,MATCH(C187,Rates!$A$4:$A$53,0)),""))</f>
      </c>
      <c r="F187" s="14">
        <f>IF(OR(D187="",NOT(ISNUMBER(E187))),"",D187*E187)</f>
      </c>
      <c r="G187" s="3"/>
    </row>
    <row r="188" spans="1:7">
      <c r="A188" s="10"/>
      <c r="B188" s="3"/>
      <c r="C188" s="3"/>
      <c r="D188" s="13"/>
      <c r="E188" s="14">
        <f>IF(C188="","",IFERROR(INDEX(Rates!$B$4:$B$53,MATCH(C188,Rates!$A$4:$A$53,0)),""))</f>
      </c>
      <c r="F188" s="14">
        <f>IF(OR(D188="",NOT(ISNUMBER(E188))),"",D188*E188)</f>
      </c>
      <c r="G188" s="3"/>
    </row>
    <row r="189" spans="1:7">
      <c r="A189" s="10"/>
      <c r="B189" s="3"/>
      <c r="C189" s="3"/>
      <c r="D189" s="13"/>
      <c r="E189" s="14">
        <f>IF(C189="","",IFERROR(INDEX(Rates!$B$4:$B$53,MATCH(C189,Rates!$A$4:$A$53,0)),""))</f>
      </c>
      <c r="F189" s="14">
        <f>IF(OR(D189="",NOT(ISNUMBER(E189))),"",D189*E189)</f>
      </c>
      <c r="G189" s="3"/>
    </row>
    <row r="190" spans="1:7">
      <c r="A190" s="10"/>
      <c r="B190" s="3"/>
      <c r="C190" s="3"/>
      <c r="D190" s="13"/>
      <c r="E190" s="14">
        <f>IF(C190="","",IFERROR(INDEX(Rates!$B$4:$B$53,MATCH(C190,Rates!$A$4:$A$53,0)),""))</f>
      </c>
      <c r="F190" s="14">
        <f>IF(OR(D190="",NOT(ISNUMBER(E190))),"",D190*E190)</f>
      </c>
      <c r="G190" s="3"/>
    </row>
    <row r="191" spans="1:7">
      <c r="A191" s="10"/>
      <c r="B191" s="3"/>
      <c r="C191" s="3"/>
      <c r="D191" s="13"/>
      <c r="E191" s="14">
        <f>IF(C191="","",IFERROR(INDEX(Rates!$B$4:$B$53,MATCH(C191,Rates!$A$4:$A$53,0)),""))</f>
      </c>
      <c r="F191" s="14">
        <f>IF(OR(D191="",NOT(ISNUMBER(E191))),"",D191*E191)</f>
      </c>
      <c r="G191" s="3"/>
    </row>
    <row r="192" spans="1:7">
      <c r="A192" s="10"/>
      <c r="B192" s="3"/>
      <c r="C192" s="3"/>
      <c r="D192" s="13"/>
      <c r="E192" s="14">
        <f>IF(C192="","",IFERROR(INDEX(Rates!$B$4:$B$53,MATCH(C192,Rates!$A$4:$A$53,0)),""))</f>
      </c>
      <c r="F192" s="14">
        <f>IF(OR(D192="",NOT(ISNUMBER(E192))),"",D192*E192)</f>
      </c>
      <c r="G192" s="3"/>
    </row>
    <row r="193" spans="1:7">
      <c r="A193" s="10"/>
      <c r="B193" s="3"/>
      <c r="C193" s="3"/>
      <c r="D193" s="13"/>
      <c r="E193" s="14">
        <f>IF(C193="","",IFERROR(INDEX(Rates!$B$4:$B$53,MATCH(C193,Rates!$A$4:$A$53,0)),""))</f>
      </c>
      <c r="F193" s="14">
        <f>IF(OR(D193="",NOT(ISNUMBER(E193))),"",D193*E193)</f>
      </c>
      <c r="G193" s="3"/>
    </row>
    <row r="194" spans="1:7">
      <c r="A194" s="10"/>
      <c r="B194" s="3"/>
      <c r="C194" s="3"/>
      <c r="D194" s="13"/>
      <c r="E194" s="14">
        <f>IF(C194="","",IFERROR(INDEX(Rates!$B$4:$B$53,MATCH(C194,Rates!$A$4:$A$53,0)),""))</f>
      </c>
      <c r="F194" s="14">
        <f>IF(OR(D194="",NOT(ISNUMBER(E194))),"",D194*E194)</f>
      </c>
      <c r="G194" s="3"/>
    </row>
    <row r="195" spans="1:7">
      <c r="A195" s="10"/>
      <c r="B195" s="3"/>
      <c r="C195" s="3"/>
      <c r="D195" s="13"/>
      <c r="E195" s="14">
        <f>IF(C195="","",IFERROR(INDEX(Rates!$B$4:$B$53,MATCH(C195,Rates!$A$4:$A$53,0)),""))</f>
      </c>
      <c r="F195" s="14">
        <f>IF(OR(D195="",NOT(ISNUMBER(E195))),"",D195*E195)</f>
      </c>
      <c r="G195" s="3"/>
    </row>
    <row r="196" spans="1:7">
      <c r="A196" s="10"/>
      <c r="B196" s="3"/>
      <c r="C196" s="3"/>
      <c r="D196" s="13"/>
      <c r="E196" s="14">
        <f>IF(C196="","",IFERROR(INDEX(Rates!$B$4:$B$53,MATCH(C196,Rates!$A$4:$A$53,0)),""))</f>
      </c>
      <c r="F196" s="14">
        <f>IF(OR(D196="",NOT(ISNUMBER(E196))),"",D196*E196)</f>
      </c>
      <c r="G196" s="3"/>
    </row>
    <row r="197" spans="1:7">
      <c r="A197" s="10"/>
      <c r="B197" s="3"/>
      <c r="C197" s="3"/>
      <c r="D197" s="13"/>
      <c r="E197" s="14">
        <f>IF(C197="","",IFERROR(INDEX(Rates!$B$4:$B$53,MATCH(C197,Rates!$A$4:$A$53,0)),""))</f>
      </c>
      <c r="F197" s="14">
        <f>IF(OR(D197="",NOT(ISNUMBER(E197))),"",D197*E197)</f>
      </c>
      <c r="G197" s="3"/>
    </row>
    <row r="198" spans="1:7">
      <c r="A198" s="10"/>
      <c r="B198" s="3"/>
      <c r="C198" s="3"/>
      <c r="D198" s="13"/>
      <c r="E198" s="14">
        <f>IF(C198="","",IFERROR(INDEX(Rates!$B$4:$B$53,MATCH(C198,Rates!$A$4:$A$53,0)),""))</f>
      </c>
      <c r="F198" s="14">
        <f>IF(OR(D198="",NOT(ISNUMBER(E198))),"",D198*E198)</f>
      </c>
      <c r="G198" s="3"/>
    </row>
    <row r="199" spans="1:7">
      <c r="A199" s="10"/>
      <c r="B199" s="3"/>
      <c r="C199" s="3"/>
      <c r="D199" s="13"/>
      <c r="E199" s="14">
        <f>IF(C199="","",IFERROR(INDEX(Rates!$B$4:$B$53,MATCH(C199,Rates!$A$4:$A$53,0)),""))</f>
      </c>
      <c r="F199" s="14">
        <f>IF(OR(D199="",NOT(ISNUMBER(E199))),"",D199*E199)</f>
      </c>
      <c r="G199" s="3"/>
    </row>
    <row r="200" spans="1:7">
      <c r="A200" s="10"/>
      <c r="B200" s="3"/>
      <c r="C200" s="3"/>
      <c r="D200" s="13"/>
      <c r="E200" s="14">
        <f>IF(C200="","",IFERROR(INDEX(Rates!$B$4:$B$53,MATCH(C200,Rates!$A$4:$A$53,0)),""))</f>
      </c>
      <c r="F200" s="14">
        <f>IF(OR(D200="",NOT(ISNUMBER(E200))),"",D200*E200)</f>
      </c>
      <c r="G200" s="3"/>
    </row>
    <row r="201" spans="1:7">
      <c r="A201" s="10"/>
      <c r="B201" s="3"/>
      <c r="C201" s="3"/>
      <c r="D201" s="13"/>
      <c r="E201" s="14">
        <f>IF(C201="","",IFERROR(INDEX(Rates!$B$4:$B$53,MATCH(C201,Rates!$A$4:$A$53,0)),""))</f>
      </c>
      <c r="F201" s="14">
        <f>IF(OR(D201="",NOT(ISNUMBER(E201))),"",D201*E201)</f>
      </c>
      <c r="G201" s="3"/>
    </row>
    <row r="202" spans="1:7">
      <c r="A202" s="10"/>
      <c r="B202" s="3"/>
      <c r="C202" s="3"/>
      <c r="D202" s="13"/>
      <c r="E202" s="14">
        <f>IF(C202="","",IFERROR(INDEX(Rates!$B$4:$B$53,MATCH(C202,Rates!$A$4:$A$53,0)),""))</f>
      </c>
      <c r="F202" s="14">
        <f>IF(OR(D202="",NOT(ISNUMBER(E202))),"",D202*E202)</f>
      </c>
      <c r="G202" s="3"/>
    </row>
    <row r="203" spans="1:7">
      <c r="A203" s="10"/>
      <c r="B203" s="3"/>
      <c r="C203" s="3"/>
      <c r="D203" s="13"/>
      <c r="E203" s="14">
        <f>IF(C203="","",IFERROR(INDEX(Rates!$B$4:$B$53,MATCH(C203,Rates!$A$4:$A$53,0)),""))</f>
      </c>
      <c r="F203" s="14">
        <f>IF(OR(D203="",NOT(ISNUMBER(E203))),"",D203*E203)</f>
      </c>
      <c r="G203" s="3"/>
    </row>
    <row r="204" spans="1:7">
      <c r="A204" s="10"/>
      <c r="B204" s="3"/>
      <c r="C204" s="3"/>
      <c r="D204" s="13"/>
      <c r="E204" s="14">
        <f>IF(C204="","",IFERROR(INDEX(Rates!$B$4:$B$53,MATCH(C204,Rates!$A$4:$A$53,0)),""))</f>
      </c>
      <c r="F204" s="14">
        <f>IF(OR(D204="",NOT(ISNUMBER(E204))),"",D204*E204)</f>
      </c>
      <c r="G204" s="3"/>
    </row>
    <row r="205" spans="1:7">
      <c r="A205" s="10"/>
      <c r="B205" s="3"/>
      <c r="C205" s="3"/>
      <c r="D205" s="13"/>
      <c r="E205" s="14">
        <f>IF(C205="","",IFERROR(INDEX(Rates!$B$4:$B$53,MATCH(C205,Rates!$A$4:$A$53,0)),""))</f>
      </c>
      <c r="F205" s="14">
        <f>IF(OR(D205="",NOT(ISNUMBER(E205))),"",D205*E205)</f>
      </c>
      <c r="G205" s="3"/>
    </row>
    <row r="206" spans="1:7">
      <c r="A206" s="10"/>
      <c r="B206" s="3"/>
      <c r="C206" s="3"/>
      <c r="D206" s="13"/>
      <c r="E206" s="14">
        <f>IF(C206="","",IFERROR(INDEX(Rates!$B$4:$B$53,MATCH(C206,Rates!$A$4:$A$53,0)),""))</f>
      </c>
      <c r="F206" s="14">
        <f>IF(OR(D206="",NOT(ISNUMBER(E206))),"",D206*E206)</f>
      </c>
      <c r="G206" s="3"/>
    </row>
    <row r="207" spans="1:7">
      <c r="A207" s="10"/>
      <c r="B207" s="3"/>
      <c r="C207" s="3"/>
      <c r="D207" s="13"/>
      <c r="E207" s="14">
        <f>IF(C207="","",IFERROR(INDEX(Rates!$B$4:$B$53,MATCH(C207,Rates!$A$4:$A$53,0)),""))</f>
      </c>
      <c r="F207" s="14">
        <f>IF(OR(D207="",NOT(ISNUMBER(E207))),"",D207*E207)</f>
      </c>
      <c r="G207" s="3"/>
    </row>
    <row r="208" spans="1:7">
      <c r="A208" s="10"/>
      <c r="B208" s="3"/>
      <c r="C208" s="3"/>
      <c r="D208" s="13"/>
      <c r="E208" s="14">
        <f>IF(C208="","",IFERROR(INDEX(Rates!$B$4:$B$53,MATCH(C208,Rates!$A$4:$A$53,0)),""))</f>
      </c>
      <c r="F208" s="14">
        <f>IF(OR(D208="",NOT(ISNUMBER(E208))),"",D208*E208)</f>
      </c>
      <c r="G208" s="3"/>
    </row>
    <row r="209" spans="1:7">
      <c r="A209" s="10"/>
      <c r="B209" s="3"/>
      <c r="C209" s="3"/>
      <c r="D209" s="13"/>
      <c r="E209" s="14">
        <f>IF(C209="","",IFERROR(INDEX(Rates!$B$4:$B$53,MATCH(C209,Rates!$A$4:$A$53,0)),""))</f>
      </c>
      <c r="F209" s="14">
        <f>IF(OR(D209="",NOT(ISNUMBER(E209))),"",D209*E209)</f>
      </c>
      <c r="G209" s="3"/>
    </row>
    <row r="210" spans="1:7">
      <c r="A210" s="10"/>
      <c r="B210" s="3"/>
      <c r="C210" s="3"/>
      <c r="D210" s="13"/>
      <c r="E210" s="14">
        <f>IF(C210="","",IFERROR(INDEX(Rates!$B$4:$B$53,MATCH(C210,Rates!$A$4:$A$53,0)),""))</f>
      </c>
      <c r="F210" s="14">
        <f>IF(OR(D210="",NOT(ISNUMBER(E210))),"",D210*E210)</f>
      </c>
      <c r="G210" s="3"/>
    </row>
    <row r="211" spans="1:7">
      <c r="A211" s="10"/>
      <c r="B211" s="3"/>
      <c r="C211" s="3"/>
      <c r="D211" s="13"/>
      <c r="E211" s="14">
        <f>IF(C211="","",IFERROR(INDEX(Rates!$B$4:$B$53,MATCH(C211,Rates!$A$4:$A$53,0)),""))</f>
      </c>
      <c r="F211" s="14">
        <f>IF(OR(D211="",NOT(ISNUMBER(E211))),"",D211*E211)</f>
      </c>
      <c r="G211" s="3"/>
    </row>
    <row r="212" spans="1:7">
      <c r="A212" s="10"/>
      <c r="B212" s="3"/>
      <c r="C212" s="3"/>
      <c r="D212" s="13"/>
      <c r="E212" s="14">
        <f>IF(C212="","",IFERROR(INDEX(Rates!$B$4:$B$53,MATCH(C212,Rates!$A$4:$A$53,0)),""))</f>
      </c>
      <c r="F212" s="14">
        <f>IF(OR(D212="",NOT(ISNUMBER(E212))),"",D212*E212)</f>
      </c>
      <c r="G212" s="3"/>
    </row>
    <row r="213" spans="1:7">
      <c r="A213" s="10"/>
      <c r="B213" s="3"/>
      <c r="C213" s="3"/>
      <c r="D213" s="13"/>
      <c r="E213" s="14">
        <f>IF(C213="","",IFERROR(INDEX(Rates!$B$4:$B$53,MATCH(C213,Rates!$A$4:$A$53,0)),""))</f>
      </c>
      <c r="F213" s="14">
        <f>IF(OR(D213="",NOT(ISNUMBER(E213))),"",D213*E213)</f>
      </c>
      <c r="G213" s="3"/>
    </row>
    <row r="214" spans="1:7">
      <c r="A214" s="10"/>
      <c r="B214" s="3"/>
      <c r="C214" s="3"/>
      <c r="D214" s="13"/>
      <c r="E214" s="14">
        <f>IF(C214="","",IFERROR(INDEX(Rates!$B$4:$B$53,MATCH(C214,Rates!$A$4:$A$53,0)),""))</f>
      </c>
      <c r="F214" s="14">
        <f>IF(OR(D214="",NOT(ISNUMBER(E214))),"",D214*E214)</f>
      </c>
      <c r="G214" s="3"/>
    </row>
    <row r="215" spans="1:7">
      <c r="A215" s="10"/>
      <c r="B215" s="3"/>
      <c r="C215" s="3"/>
      <c r="D215" s="13"/>
      <c r="E215" s="14">
        <f>IF(C215="","",IFERROR(INDEX(Rates!$B$4:$B$53,MATCH(C215,Rates!$A$4:$A$53,0)),""))</f>
      </c>
      <c r="F215" s="14">
        <f>IF(OR(D215="",NOT(ISNUMBER(E215))),"",D215*E215)</f>
      </c>
      <c r="G215" s="3"/>
    </row>
    <row r="216" spans="1:7">
      <c r="A216" s="10"/>
      <c r="B216" s="3"/>
      <c r="C216" s="3"/>
      <c r="D216" s="13"/>
      <c r="E216" s="14">
        <f>IF(C216="","",IFERROR(INDEX(Rates!$B$4:$B$53,MATCH(C216,Rates!$A$4:$A$53,0)),""))</f>
      </c>
      <c r="F216" s="14">
        <f>IF(OR(D216="",NOT(ISNUMBER(E216))),"",D216*E216)</f>
      </c>
      <c r="G216" s="3"/>
    </row>
    <row r="217" spans="1:7">
      <c r="A217" s="10"/>
      <c r="B217" s="3"/>
      <c r="C217" s="3"/>
      <c r="D217" s="13"/>
      <c r="E217" s="14">
        <f>IF(C217="","",IFERROR(INDEX(Rates!$B$4:$B$53,MATCH(C217,Rates!$A$4:$A$53,0)),""))</f>
      </c>
      <c r="F217" s="14">
        <f>IF(OR(D217="",NOT(ISNUMBER(E217))),"",D217*E217)</f>
      </c>
      <c r="G217" s="3"/>
    </row>
    <row r="218" spans="1:7">
      <c r="A218" s="10"/>
      <c r="B218" s="3"/>
      <c r="C218" s="3"/>
      <c r="D218" s="13"/>
      <c r="E218" s="14">
        <f>IF(C218="","",IFERROR(INDEX(Rates!$B$4:$B$53,MATCH(C218,Rates!$A$4:$A$53,0)),""))</f>
      </c>
      <c r="F218" s="14">
        <f>IF(OR(D218="",NOT(ISNUMBER(E218))),"",D218*E218)</f>
      </c>
      <c r="G218" s="3"/>
    </row>
    <row r="219" spans="1:7">
      <c r="A219" s="10"/>
      <c r="B219" s="3"/>
      <c r="C219" s="3"/>
      <c r="D219" s="13"/>
      <c r="E219" s="14">
        <f>IF(C219="","",IFERROR(INDEX(Rates!$B$4:$B$53,MATCH(C219,Rates!$A$4:$A$53,0)),""))</f>
      </c>
      <c r="F219" s="14">
        <f>IF(OR(D219="",NOT(ISNUMBER(E219))),"",D219*E219)</f>
      </c>
      <c r="G219" s="3"/>
    </row>
    <row r="220" spans="1:7">
      <c r="A220" s="10"/>
      <c r="B220" s="3"/>
      <c r="C220" s="3"/>
      <c r="D220" s="13"/>
      <c r="E220" s="14">
        <f>IF(C220="","",IFERROR(INDEX(Rates!$B$4:$B$53,MATCH(C220,Rates!$A$4:$A$53,0)),""))</f>
      </c>
      <c r="F220" s="14">
        <f>IF(OR(D220="",NOT(ISNUMBER(E220))),"",D220*E220)</f>
      </c>
      <c r="G220" s="3"/>
    </row>
    <row r="221" spans="1:7">
      <c r="A221" s="10"/>
      <c r="B221" s="3"/>
      <c r="C221" s="3"/>
      <c r="D221" s="13"/>
      <c r="E221" s="14">
        <f>IF(C221="","",IFERROR(INDEX(Rates!$B$4:$B$53,MATCH(C221,Rates!$A$4:$A$53,0)),""))</f>
      </c>
      <c r="F221" s="14">
        <f>IF(OR(D221="",NOT(ISNUMBER(E221))),"",D221*E221)</f>
      </c>
      <c r="G221" s="3"/>
    </row>
    <row r="222" spans="1:7">
      <c r="A222" s="10"/>
      <c r="B222" s="3"/>
      <c r="C222" s="3"/>
      <c r="D222" s="13"/>
      <c r="E222" s="14">
        <f>IF(C222="","",IFERROR(INDEX(Rates!$B$4:$B$53,MATCH(C222,Rates!$A$4:$A$53,0)),""))</f>
      </c>
      <c r="F222" s="14">
        <f>IF(OR(D222="",NOT(ISNUMBER(E222))),"",D222*E222)</f>
      </c>
      <c r="G222" s="3"/>
    </row>
    <row r="223" spans="1:7">
      <c r="A223" s="10"/>
      <c r="B223" s="3"/>
      <c r="C223" s="3"/>
      <c r="D223" s="13"/>
      <c r="E223" s="14">
        <f>IF(C223="","",IFERROR(INDEX(Rates!$B$4:$B$53,MATCH(C223,Rates!$A$4:$A$53,0)),""))</f>
      </c>
      <c r="F223" s="14">
        <f>IF(OR(D223="",NOT(ISNUMBER(E223))),"",D223*E223)</f>
      </c>
      <c r="G223" s="3"/>
    </row>
    <row r="224" spans="1:7">
      <c r="A224" s="10"/>
      <c r="B224" s="3"/>
      <c r="C224" s="3"/>
      <c r="D224" s="13"/>
      <c r="E224" s="14">
        <f>IF(C224="","",IFERROR(INDEX(Rates!$B$4:$B$53,MATCH(C224,Rates!$A$4:$A$53,0)),""))</f>
      </c>
      <c r="F224" s="14">
        <f>IF(OR(D224="",NOT(ISNUMBER(E224))),"",D224*E224)</f>
      </c>
      <c r="G224" s="3"/>
    </row>
    <row r="225" spans="1:7">
      <c r="A225" s="10"/>
      <c r="B225" s="3"/>
      <c r="C225" s="3"/>
      <c r="D225" s="13"/>
      <c r="E225" s="14">
        <f>IF(C225="","",IFERROR(INDEX(Rates!$B$4:$B$53,MATCH(C225,Rates!$A$4:$A$53,0)),""))</f>
      </c>
      <c r="F225" s="14">
        <f>IF(OR(D225="",NOT(ISNUMBER(E225))),"",D225*E225)</f>
      </c>
      <c r="G225" s="3"/>
    </row>
    <row r="226" spans="1:7">
      <c r="A226" s="10"/>
      <c r="B226" s="3"/>
      <c r="C226" s="3"/>
      <c r="D226" s="13"/>
      <c r="E226" s="14">
        <f>IF(C226="","",IFERROR(INDEX(Rates!$B$4:$B$53,MATCH(C226,Rates!$A$4:$A$53,0)),""))</f>
      </c>
      <c r="F226" s="14">
        <f>IF(OR(D226="",NOT(ISNUMBER(E226))),"",D226*E226)</f>
      </c>
      <c r="G226" s="3"/>
    </row>
    <row r="227" spans="1:7">
      <c r="A227" s="10"/>
      <c r="B227" s="3"/>
      <c r="C227" s="3"/>
      <c r="D227" s="13"/>
      <c r="E227" s="14">
        <f>IF(C227="","",IFERROR(INDEX(Rates!$B$4:$B$53,MATCH(C227,Rates!$A$4:$A$53,0)),""))</f>
      </c>
      <c r="F227" s="14">
        <f>IF(OR(D227="",NOT(ISNUMBER(E227))),"",D227*E227)</f>
      </c>
      <c r="G227" s="3"/>
    </row>
    <row r="228" spans="1:7">
      <c r="A228" s="10"/>
      <c r="B228" s="3"/>
      <c r="C228" s="3"/>
      <c r="D228" s="13"/>
      <c r="E228" s="14">
        <f>IF(C228="","",IFERROR(INDEX(Rates!$B$4:$B$53,MATCH(C228,Rates!$A$4:$A$53,0)),""))</f>
      </c>
      <c r="F228" s="14">
        <f>IF(OR(D228="",NOT(ISNUMBER(E228))),"",D228*E228)</f>
      </c>
      <c r="G228" s="3"/>
    </row>
    <row r="229" spans="1:7">
      <c r="A229" s="10"/>
      <c r="B229" s="3"/>
      <c r="C229" s="3"/>
      <c r="D229" s="13"/>
      <c r="E229" s="14">
        <f>IF(C229="","",IFERROR(INDEX(Rates!$B$4:$B$53,MATCH(C229,Rates!$A$4:$A$53,0)),""))</f>
      </c>
      <c r="F229" s="14">
        <f>IF(OR(D229="",NOT(ISNUMBER(E229))),"",D229*E229)</f>
      </c>
      <c r="G229" s="3"/>
    </row>
    <row r="230" spans="1:7">
      <c r="A230" s="10"/>
      <c r="B230" s="3"/>
      <c r="C230" s="3"/>
      <c r="D230" s="13"/>
      <c r="E230" s="14">
        <f>IF(C230="","",IFERROR(INDEX(Rates!$B$4:$B$53,MATCH(C230,Rates!$A$4:$A$53,0)),""))</f>
      </c>
      <c r="F230" s="14">
        <f>IF(OR(D230="",NOT(ISNUMBER(E230))),"",D230*E230)</f>
      </c>
      <c r="G230" s="3"/>
    </row>
    <row r="231" spans="1:7">
      <c r="A231" s="10"/>
      <c r="B231" s="3"/>
      <c r="C231" s="3"/>
      <c r="D231" s="13"/>
      <c r="E231" s="14">
        <f>IF(C231="","",IFERROR(INDEX(Rates!$B$4:$B$53,MATCH(C231,Rates!$A$4:$A$53,0)),""))</f>
      </c>
      <c r="F231" s="14">
        <f>IF(OR(D231="",NOT(ISNUMBER(E231))),"",D231*E231)</f>
      </c>
      <c r="G231" s="3"/>
    </row>
    <row r="232" spans="1:7">
      <c r="A232" s="10"/>
      <c r="B232" s="3"/>
      <c r="C232" s="3"/>
      <c r="D232" s="13"/>
      <c r="E232" s="14">
        <f>IF(C232="","",IFERROR(INDEX(Rates!$B$4:$B$53,MATCH(C232,Rates!$A$4:$A$53,0)),""))</f>
      </c>
      <c r="F232" s="14">
        <f>IF(OR(D232="",NOT(ISNUMBER(E232))),"",D232*E232)</f>
      </c>
      <c r="G232" s="3"/>
    </row>
    <row r="233" spans="1:7">
      <c r="A233" s="10"/>
      <c r="B233" s="3"/>
      <c r="C233" s="3"/>
      <c r="D233" s="13"/>
      <c r="E233" s="14">
        <f>IF(C233="","",IFERROR(INDEX(Rates!$B$4:$B$53,MATCH(C233,Rates!$A$4:$A$53,0)),""))</f>
      </c>
      <c r="F233" s="14">
        <f>IF(OR(D233="",NOT(ISNUMBER(E233))),"",D233*E233)</f>
      </c>
      <c r="G233" s="3"/>
    </row>
    <row r="234" spans="1:7">
      <c r="A234" s="10"/>
      <c r="B234" s="3"/>
      <c r="C234" s="3"/>
      <c r="D234" s="13"/>
      <c r="E234" s="14">
        <f>IF(C234="","",IFERROR(INDEX(Rates!$B$4:$B$53,MATCH(C234,Rates!$A$4:$A$53,0)),""))</f>
      </c>
      <c r="F234" s="14">
        <f>IF(OR(D234="",NOT(ISNUMBER(E234))),"",D234*E234)</f>
      </c>
      <c r="G234" s="3"/>
    </row>
    <row r="235" spans="1:7">
      <c r="A235" s="10"/>
      <c r="B235" s="3"/>
      <c r="C235" s="3"/>
      <c r="D235" s="13"/>
      <c r="E235" s="14">
        <f>IF(C235="","",IFERROR(INDEX(Rates!$B$4:$B$53,MATCH(C235,Rates!$A$4:$A$53,0)),""))</f>
      </c>
      <c r="F235" s="14">
        <f>IF(OR(D235="",NOT(ISNUMBER(E235))),"",D235*E235)</f>
      </c>
      <c r="G235" s="3"/>
    </row>
    <row r="236" spans="1:7">
      <c r="A236" s="10"/>
      <c r="B236" s="3"/>
      <c r="C236" s="3"/>
      <c r="D236" s="13"/>
      <c r="E236" s="14">
        <f>IF(C236="","",IFERROR(INDEX(Rates!$B$4:$B$53,MATCH(C236,Rates!$A$4:$A$53,0)),""))</f>
      </c>
      <c r="F236" s="14">
        <f>IF(OR(D236="",NOT(ISNUMBER(E236))),"",D236*E236)</f>
      </c>
      <c r="G236" s="3"/>
    </row>
    <row r="237" spans="1:7">
      <c r="A237" s="10"/>
      <c r="B237" s="3"/>
      <c r="C237" s="3"/>
      <c r="D237" s="13"/>
      <c r="E237" s="14">
        <f>IF(C237="","",IFERROR(INDEX(Rates!$B$4:$B$53,MATCH(C237,Rates!$A$4:$A$53,0)),""))</f>
      </c>
      <c r="F237" s="14">
        <f>IF(OR(D237="",NOT(ISNUMBER(E237))),"",D237*E237)</f>
      </c>
      <c r="G237" s="3"/>
    </row>
    <row r="238" spans="1:7">
      <c r="A238" s="10"/>
      <c r="B238" s="3"/>
      <c r="C238" s="3"/>
      <c r="D238" s="13"/>
      <c r="E238" s="14">
        <f>IF(C238="","",IFERROR(INDEX(Rates!$B$4:$B$53,MATCH(C238,Rates!$A$4:$A$53,0)),""))</f>
      </c>
      <c r="F238" s="14">
        <f>IF(OR(D238="",NOT(ISNUMBER(E238))),"",D238*E238)</f>
      </c>
      <c r="G238" s="3"/>
    </row>
    <row r="239" spans="1:7">
      <c r="A239" s="10"/>
      <c r="B239" s="3"/>
      <c r="C239" s="3"/>
      <c r="D239" s="13"/>
      <c r="E239" s="14">
        <f>IF(C239="","",IFERROR(INDEX(Rates!$B$4:$B$53,MATCH(C239,Rates!$A$4:$A$53,0)),""))</f>
      </c>
      <c r="F239" s="14">
        <f>IF(OR(D239="",NOT(ISNUMBER(E239))),"",D239*E239)</f>
      </c>
      <c r="G239" s="3"/>
    </row>
    <row r="240" spans="1:7">
      <c r="A240" s="10"/>
      <c r="B240" s="3"/>
      <c r="C240" s="3"/>
      <c r="D240" s="13"/>
      <c r="E240" s="14">
        <f>IF(C240="","",IFERROR(INDEX(Rates!$B$4:$B$53,MATCH(C240,Rates!$A$4:$A$53,0)),""))</f>
      </c>
      <c r="F240" s="14">
        <f>IF(OR(D240="",NOT(ISNUMBER(E240))),"",D240*E240)</f>
      </c>
      <c r="G240" s="3"/>
    </row>
    <row r="241" spans="1:7">
      <c r="A241" s="10"/>
      <c r="B241" s="3"/>
      <c r="C241" s="3"/>
      <c r="D241" s="13"/>
      <c r="E241" s="14">
        <f>IF(C241="","",IFERROR(INDEX(Rates!$B$4:$B$53,MATCH(C241,Rates!$A$4:$A$53,0)),""))</f>
      </c>
      <c r="F241" s="14">
        <f>IF(OR(D241="",NOT(ISNUMBER(E241))),"",D241*E241)</f>
      </c>
      <c r="G241" s="3"/>
    </row>
    <row r="242" spans="1:7">
      <c r="A242" s="10"/>
      <c r="B242" s="3"/>
      <c r="C242" s="3"/>
      <c r="D242" s="13"/>
      <c r="E242" s="14">
        <f>IF(C242="","",IFERROR(INDEX(Rates!$B$4:$B$53,MATCH(C242,Rates!$A$4:$A$53,0)),""))</f>
      </c>
      <c r="F242" s="14">
        <f>IF(OR(D242="",NOT(ISNUMBER(E242))),"",D242*E242)</f>
      </c>
      <c r="G242" s="3"/>
    </row>
    <row r="243" spans="1:7">
      <c r="A243" s="10"/>
      <c r="B243" s="3"/>
      <c r="C243" s="3"/>
      <c r="D243" s="13"/>
      <c r="E243" s="14">
        <f>IF(C243="","",IFERROR(INDEX(Rates!$B$4:$B$53,MATCH(C243,Rates!$A$4:$A$53,0)),""))</f>
      </c>
      <c r="F243" s="14">
        <f>IF(OR(D243="",NOT(ISNUMBER(E243))),"",D243*E243)</f>
      </c>
      <c r="G243" s="3"/>
    </row>
    <row r="244" spans="1:7">
      <c r="A244" s="10"/>
      <c r="B244" s="3"/>
      <c r="C244" s="3"/>
      <c r="D244" s="13"/>
      <c r="E244" s="14">
        <f>IF(C244="","",IFERROR(INDEX(Rates!$B$4:$B$53,MATCH(C244,Rates!$A$4:$A$53,0)),""))</f>
      </c>
      <c r="F244" s="14">
        <f>IF(OR(D244="",NOT(ISNUMBER(E244))),"",D244*E244)</f>
      </c>
      <c r="G244" s="3"/>
    </row>
    <row r="245" spans="1:7">
      <c r="A245" s="10"/>
      <c r="B245" s="3"/>
      <c r="C245" s="3"/>
      <c r="D245" s="13"/>
      <c r="E245" s="14">
        <f>IF(C245="","",IFERROR(INDEX(Rates!$B$4:$B$53,MATCH(C245,Rates!$A$4:$A$53,0)),""))</f>
      </c>
      <c r="F245" s="14">
        <f>IF(OR(D245="",NOT(ISNUMBER(E245))),"",D245*E245)</f>
      </c>
      <c r="G245" s="3"/>
    </row>
    <row r="246" spans="1:7">
      <c r="A246" s="10"/>
      <c r="B246" s="3"/>
      <c r="C246" s="3"/>
      <c r="D246" s="13"/>
      <c r="E246" s="14">
        <f>IF(C246="","",IFERROR(INDEX(Rates!$B$4:$B$53,MATCH(C246,Rates!$A$4:$A$53,0)),""))</f>
      </c>
      <c r="F246" s="14">
        <f>IF(OR(D246="",NOT(ISNUMBER(E246))),"",D246*E246)</f>
      </c>
      <c r="G246" s="3"/>
    </row>
    <row r="247" spans="1:7">
      <c r="A247" s="10"/>
      <c r="B247" s="3"/>
      <c r="C247" s="3"/>
      <c r="D247" s="13"/>
      <c r="E247" s="14">
        <f>IF(C247="","",IFERROR(INDEX(Rates!$B$4:$B$53,MATCH(C247,Rates!$A$4:$A$53,0)),""))</f>
      </c>
      <c r="F247" s="14">
        <f>IF(OR(D247="",NOT(ISNUMBER(E247))),"",D247*E247)</f>
      </c>
      <c r="G247" s="3"/>
    </row>
    <row r="248" spans="1:7">
      <c r="A248" s="10"/>
      <c r="B248" s="3"/>
      <c r="C248" s="3"/>
      <c r="D248" s="13"/>
      <c r="E248" s="14">
        <f>IF(C248="","",IFERROR(INDEX(Rates!$B$4:$B$53,MATCH(C248,Rates!$A$4:$A$53,0)),""))</f>
      </c>
      <c r="F248" s="14">
        <f>IF(OR(D248="",NOT(ISNUMBER(E248))),"",D248*E248)</f>
      </c>
      <c r="G248" s="3"/>
    </row>
    <row r="249" spans="1:7">
      <c r="A249" s="10"/>
      <c r="B249" s="3"/>
      <c r="C249" s="3"/>
      <c r="D249" s="13"/>
      <c r="E249" s="14">
        <f>IF(C249="","",IFERROR(INDEX(Rates!$B$4:$B$53,MATCH(C249,Rates!$A$4:$A$53,0)),""))</f>
      </c>
      <c r="F249" s="14">
        <f>IF(OR(D249="",NOT(ISNUMBER(E249))),"",D249*E249)</f>
      </c>
      <c r="G249" s="3"/>
    </row>
    <row r="250" spans="1:7">
      <c r="A250" s="10"/>
      <c r="B250" s="3"/>
      <c r="C250" s="3"/>
      <c r="D250" s="13"/>
      <c r="E250" s="14">
        <f>IF(C250="","",IFERROR(INDEX(Rates!$B$4:$B$53,MATCH(C250,Rates!$A$4:$A$53,0)),""))</f>
      </c>
      <c r="F250" s="14">
        <f>IF(OR(D250="",NOT(ISNUMBER(E250))),"",D250*E250)</f>
      </c>
      <c r="G250" s="3"/>
    </row>
    <row r="251" spans="1:7">
      <c r="A251" s="10"/>
      <c r="B251" s="3"/>
      <c r="C251" s="3"/>
      <c r="D251" s="13"/>
      <c r="E251" s="14">
        <f>IF(C251="","",IFERROR(INDEX(Rates!$B$4:$B$53,MATCH(C251,Rates!$A$4:$A$53,0)),""))</f>
      </c>
      <c r="F251" s="14">
        <f>IF(OR(D251="",NOT(ISNUMBER(E251))),"",D251*E251)</f>
      </c>
      <c r="G251" s="3"/>
    </row>
    <row r="252" spans="1:7">
      <c r="A252" s="10"/>
      <c r="B252" s="3"/>
      <c r="C252" s="3"/>
      <c r="D252" s="13"/>
      <c r="E252" s="14">
        <f>IF(C252="","",IFERROR(INDEX(Rates!$B$4:$B$53,MATCH(C252,Rates!$A$4:$A$53,0)),""))</f>
      </c>
      <c r="F252" s="14">
        <f>IF(OR(D252="",NOT(ISNUMBER(E252))),"",D252*E252)</f>
      </c>
      <c r="G252" s="3"/>
    </row>
    <row r="253" spans="1:7">
      <c r="A253" s="10"/>
      <c r="B253" s="3"/>
      <c r="C253" s="3"/>
      <c r="D253" s="13"/>
      <c r="E253" s="14">
        <f>IF(C253="","",IFERROR(INDEX(Rates!$B$4:$B$53,MATCH(C253,Rates!$A$4:$A$53,0)),""))</f>
      </c>
      <c r="F253" s="14">
        <f>IF(OR(D253="",NOT(ISNUMBER(E253))),"",D253*E253)</f>
      </c>
      <c r="G253" s="3"/>
    </row>
    <row r="254" spans="1:7">
      <c r="A254" s="10"/>
      <c r="B254" s="3"/>
      <c r="C254" s="3"/>
      <c r="D254" s="13"/>
      <c r="E254" s="14">
        <f>IF(C254="","",IFERROR(INDEX(Rates!$B$4:$B$53,MATCH(C254,Rates!$A$4:$A$53,0)),""))</f>
      </c>
      <c r="F254" s="14">
        <f>IF(OR(D254="",NOT(ISNUMBER(E254))),"",D254*E254)</f>
      </c>
      <c r="G254" s="3"/>
    </row>
    <row r="255" spans="1:7">
      <c r="A255" s="10"/>
      <c r="B255" s="3"/>
      <c r="C255" s="3"/>
      <c r="D255" s="13"/>
      <c r="E255" s="14">
        <f>IF(C255="","",IFERROR(INDEX(Rates!$B$4:$B$53,MATCH(C255,Rates!$A$4:$A$53,0)),""))</f>
      </c>
      <c r="F255" s="14">
        <f>IF(OR(D255="",NOT(ISNUMBER(E255))),"",D255*E255)</f>
      </c>
      <c r="G255" s="3"/>
    </row>
    <row r="256" spans="1:7">
      <c r="A256" s="10"/>
      <c r="B256" s="3"/>
      <c r="C256" s="3"/>
      <c r="D256" s="13"/>
      <c r="E256" s="14">
        <f>IF(C256="","",IFERROR(INDEX(Rates!$B$4:$B$53,MATCH(C256,Rates!$A$4:$A$53,0)),""))</f>
      </c>
      <c r="F256" s="14">
        <f>IF(OR(D256="",NOT(ISNUMBER(E256))),"",D256*E256)</f>
      </c>
      <c r="G256" s="3"/>
    </row>
    <row r="257" spans="1:7">
      <c r="A257" s="10"/>
      <c r="B257" s="3"/>
      <c r="C257" s="3"/>
      <c r="D257" s="13"/>
      <c r="E257" s="14">
        <f>IF(C257="","",IFERROR(INDEX(Rates!$B$4:$B$53,MATCH(C257,Rates!$A$4:$A$53,0)),""))</f>
      </c>
      <c r="F257" s="14">
        <f>IF(OR(D257="",NOT(ISNUMBER(E257))),"",D257*E257)</f>
      </c>
      <c r="G257" s="3"/>
    </row>
    <row r="258" spans="1:7">
      <c r="A258" s="10"/>
      <c r="B258" s="3"/>
      <c r="C258" s="3"/>
      <c r="D258" s="13"/>
      <c r="E258" s="14">
        <f>IF(C258="","",IFERROR(INDEX(Rates!$B$4:$B$53,MATCH(C258,Rates!$A$4:$A$53,0)),""))</f>
      </c>
      <c r="F258" s="14">
        <f>IF(OR(D258="",NOT(ISNUMBER(E258))),"",D258*E258)</f>
      </c>
      <c r="G258" s="3"/>
    </row>
    <row r="259" spans="1:7">
      <c r="A259" s="10"/>
      <c r="B259" s="3"/>
      <c r="C259" s="3"/>
      <c r="D259" s="13"/>
      <c r="E259" s="14">
        <f>IF(C259="","",IFERROR(INDEX(Rates!$B$4:$B$53,MATCH(C259,Rates!$A$4:$A$53,0)),""))</f>
      </c>
      <c r="F259" s="14">
        <f>IF(OR(D259="",NOT(ISNUMBER(E259))),"",D259*E259)</f>
      </c>
      <c r="G259" s="3"/>
    </row>
    <row r="260" spans="1:7">
      <c r="A260" s="10"/>
      <c r="B260" s="3"/>
      <c r="C260" s="3"/>
      <c r="D260" s="13"/>
      <c r="E260" s="14">
        <f>IF(C260="","",IFERROR(INDEX(Rates!$B$4:$B$53,MATCH(C260,Rates!$A$4:$A$53,0)),""))</f>
      </c>
      <c r="F260" s="14">
        <f>IF(OR(D260="",NOT(ISNUMBER(E260))),"",D260*E260)</f>
      </c>
      <c r="G260" s="3"/>
    </row>
    <row r="261" spans="1:7">
      <c r="A261" s="10"/>
      <c r="B261" s="3"/>
      <c r="C261" s="3"/>
      <c r="D261" s="13"/>
      <c r="E261" s="14">
        <f>IF(C261="","",IFERROR(INDEX(Rates!$B$4:$B$53,MATCH(C261,Rates!$A$4:$A$53,0)),""))</f>
      </c>
      <c r="F261" s="14">
        <f>IF(OR(D261="",NOT(ISNUMBER(E261))),"",D261*E261)</f>
      </c>
      <c r="G261" s="3"/>
    </row>
    <row r="262" spans="1:7">
      <c r="A262" s="10"/>
      <c r="B262" s="3"/>
      <c r="C262" s="3"/>
      <c r="D262" s="13"/>
      <c r="E262" s="14">
        <f>IF(C262="","",IFERROR(INDEX(Rates!$B$4:$B$53,MATCH(C262,Rates!$A$4:$A$53,0)),""))</f>
      </c>
      <c r="F262" s="14">
        <f>IF(OR(D262="",NOT(ISNUMBER(E262))),"",D262*E262)</f>
      </c>
      <c r="G262" s="3"/>
    </row>
    <row r="263" spans="1:7">
      <c r="A263" s="10"/>
      <c r="B263" s="3"/>
      <c r="C263" s="3"/>
      <c r="D263" s="13"/>
      <c r="E263" s="14">
        <f>IF(C263="","",IFERROR(INDEX(Rates!$B$4:$B$53,MATCH(C263,Rates!$A$4:$A$53,0)),""))</f>
      </c>
      <c r="F263" s="14">
        <f>IF(OR(D263="",NOT(ISNUMBER(E263))),"",D263*E263)</f>
      </c>
      <c r="G263" s="3"/>
    </row>
    <row r="264" spans="1:7">
      <c r="A264" s="10"/>
      <c r="B264" s="3"/>
      <c r="C264" s="3"/>
      <c r="D264" s="13"/>
      <c r="E264" s="14">
        <f>IF(C264="","",IFERROR(INDEX(Rates!$B$4:$B$53,MATCH(C264,Rates!$A$4:$A$53,0)),""))</f>
      </c>
      <c r="F264" s="14">
        <f>IF(OR(D264="",NOT(ISNUMBER(E264))),"",D264*E264)</f>
      </c>
      <c r="G264" s="3"/>
    </row>
    <row r="265" spans="1:7">
      <c r="A265" s="10"/>
      <c r="B265" s="3"/>
      <c r="C265" s="3"/>
      <c r="D265" s="13"/>
      <c r="E265" s="14">
        <f>IF(C265="","",IFERROR(INDEX(Rates!$B$4:$B$53,MATCH(C265,Rates!$A$4:$A$53,0)),""))</f>
      </c>
      <c r="F265" s="14">
        <f>IF(OR(D265="",NOT(ISNUMBER(E265))),"",D265*E265)</f>
      </c>
      <c r="G265" s="3"/>
    </row>
    <row r="266" spans="1:7">
      <c r="A266" s="10"/>
      <c r="B266" s="3"/>
      <c r="C266" s="3"/>
      <c r="D266" s="13"/>
      <c r="E266" s="14">
        <f>IF(C266="","",IFERROR(INDEX(Rates!$B$4:$B$53,MATCH(C266,Rates!$A$4:$A$53,0)),""))</f>
      </c>
      <c r="F266" s="14">
        <f>IF(OR(D266="",NOT(ISNUMBER(E266))),"",D266*E266)</f>
      </c>
      <c r="G266" s="3"/>
    </row>
    <row r="267" spans="1:7">
      <c r="A267" s="10"/>
      <c r="B267" s="3"/>
      <c r="C267" s="3"/>
      <c r="D267" s="13"/>
      <c r="E267" s="14">
        <f>IF(C267="","",IFERROR(INDEX(Rates!$B$4:$B$53,MATCH(C267,Rates!$A$4:$A$53,0)),""))</f>
      </c>
      <c r="F267" s="14">
        <f>IF(OR(D267="",NOT(ISNUMBER(E267))),"",D267*E267)</f>
      </c>
      <c r="G267" s="3"/>
    </row>
    <row r="268" spans="1:7">
      <c r="A268" s="10"/>
      <c r="B268" s="3"/>
      <c r="C268" s="3"/>
      <c r="D268" s="13"/>
      <c r="E268" s="14">
        <f>IF(C268="","",IFERROR(INDEX(Rates!$B$4:$B$53,MATCH(C268,Rates!$A$4:$A$53,0)),""))</f>
      </c>
      <c r="F268" s="14">
        <f>IF(OR(D268="",NOT(ISNUMBER(E268))),"",D268*E268)</f>
      </c>
      <c r="G268" s="3"/>
    </row>
    <row r="269" spans="1:7">
      <c r="A269" s="10"/>
      <c r="B269" s="3"/>
      <c r="C269" s="3"/>
      <c r="D269" s="13"/>
      <c r="E269" s="14">
        <f>IF(C269="","",IFERROR(INDEX(Rates!$B$4:$B$53,MATCH(C269,Rates!$A$4:$A$53,0)),""))</f>
      </c>
      <c r="F269" s="14">
        <f>IF(OR(D269="",NOT(ISNUMBER(E269))),"",D269*E269)</f>
      </c>
      <c r="G269" s="3"/>
    </row>
    <row r="270" spans="1:7">
      <c r="A270" s="10"/>
      <c r="B270" s="3"/>
      <c r="C270" s="3"/>
      <c r="D270" s="13"/>
      <c r="E270" s="14">
        <f>IF(C270="","",IFERROR(INDEX(Rates!$B$4:$B$53,MATCH(C270,Rates!$A$4:$A$53,0)),""))</f>
      </c>
      <c r="F270" s="14">
        <f>IF(OR(D270="",NOT(ISNUMBER(E270))),"",D270*E270)</f>
      </c>
      <c r="G270" s="3"/>
    </row>
    <row r="271" spans="1:7">
      <c r="A271" s="10"/>
      <c r="B271" s="3"/>
      <c r="C271" s="3"/>
      <c r="D271" s="13"/>
      <c r="E271" s="14">
        <f>IF(C271="","",IFERROR(INDEX(Rates!$B$4:$B$53,MATCH(C271,Rates!$A$4:$A$53,0)),""))</f>
      </c>
      <c r="F271" s="14">
        <f>IF(OR(D271="",NOT(ISNUMBER(E271))),"",D271*E271)</f>
      </c>
      <c r="G271" s="3"/>
    </row>
    <row r="272" spans="1:7">
      <c r="A272" s="10"/>
      <c r="B272" s="3"/>
      <c r="C272" s="3"/>
      <c r="D272" s="13"/>
      <c r="E272" s="14">
        <f>IF(C272="","",IFERROR(INDEX(Rates!$B$4:$B$53,MATCH(C272,Rates!$A$4:$A$53,0)),""))</f>
      </c>
      <c r="F272" s="14">
        <f>IF(OR(D272="",NOT(ISNUMBER(E272))),"",D272*E272)</f>
      </c>
      <c r="G272" s="3"/>
    </row>
    <row r="273" spans="1:7">
      <c r="A273" s="10"/>
      <c r="B273" s="3"/>
      <c r="C273" s="3"/>
      <c r="D273" s="13"/>
      <c r="E273" s="14">
        <f>IF(C273="","",IFERROR(INDEX(Rates!$B$4:$B$53,MATCH(C273,Rates!$A$4:$A$53,0)),""))</f>
      </c>
      <c r="F273" s="14">
        <f>IF(OR(D273="",NOT(ISNUMBER(E273))),"",D273*E273)</f>
      </c>
      <c r="G273" s="3"/>
    </row>
    <row r="274" spans="1:7">
      <c r="A274" s="10"/>
      <c r="B274" s="3"/>
      <c r="C274" s="3"/>
      <c r="D274" s="13"/>
      <c r="E274" s="14">
        <f>IF(C274="","",IFERROR(INDEX(Rates!$B$4:$B$53,MATCH(C274,Rates!$A$4:$A$53,0)),""))</f>
      </c>
      <c r="F274" s="14">
        <f>IF(OR(D274="",NOT(ISNUMBER(E274))),"",D274*E274)</f>
      </c>
      <c r="G274" s="3"/>
    </row>
    <row r="275" spans="1:7">
      <c r="A275" s="10"/>
      <c r="B275" s="3"/>
      <c r="C275" s="3"/>
      <c r="D275" s="13"/>
      <c r="E275" s="14">
        <f>IF(C275="","",IFERROR(INDEX(Rates!$B$4:$B$53,MATCH(C275,Rates!$A$4:$A$53,0)),""))</f>
      </c>
      <c r="F275" s="14">
        <f>IF(OR(D275="",NOT(ISNUMBER(E275))),"",D275*E275)</f>
      </c>
      <c r="G275" s="3"/>
    </row>
    <row r="276" spans="1:7">
      <c r="A276" s="10"/>
      <c r="B276" s="3"/>
      <c r="C276" s="3"/>
      <c r="D276" s="13"/>
      <c r="E276" s="14">
        <f>IF(C276="","",IFERROR(INDEX(Rates!$B$4:$B$53,MATCH(C276,Rates!$A$4:$A$53,0)),""))</f>
      </c>
      <c r="F276" s="14">
        <f>IF(OR(D276="",NOT(ISNUMBER(E276))),"",D276*E276)</f>
      </c>
      <c r="G276" s="3"/>
    </row>
    <row r="277" spans="1:7">
      <c r="A277" s="10"/>
      <c r="B277" s="3"/>
      <c r="C277" s="3"/>
      <c r="D277" s="13"/>
      <c r="E277" s="14">
        <f>IF(C277="","",IFERROR(INDEX(Rates!$B$4:$B$53,MATCH(C277,Rates!$A$4:$A$53,0)),""))</f>
      </c>
      <c r="F277" s="14">
        <f>IF(OR(D277="",NOT(ISNUMBER(E277))),"",D277*E277)</f>
      </c>
      <c r="G277" s="3"/>
    </row>
    <row r="278" spans="1:7">
      <c r="A278" s="10"/>
      <c r="B278" s="3"/>
      <c r="C278" s="3"/>
      <c r="D278" s="13"/>
      <c r="E278" s="14">
        <f>IF(C278="","",IFERROR(INDEX(Rates!$B$4:$B$53,MATCH(C278,Rates!$A$4:$A$53,0)),""))</f>
      </c>
      <c r="F278" s="14">
        <f>IF(OR(D278="",NOT(ISNUMBER(E278))),"",D278*E278)</f>
      </c>
      <c r="G278" s="3"/>
    </row>
    <row r="279" spans="1:7">
      <c r="A279" s="10"/>
      <c r="B279" s="3"/>
      <c r="C279" s="3"/>
      <c r="D279" s="13"/>
      <c r="E279" s="14">
        <f>IF(C279="","",IFERROR(INDEX(Rates!$B$4:$B$53,MATCH(C279,Rates!$A$4:$A$53,0)),""))</f>
      </c>
      <c r="F279" s="14">
        <f>IF(OR(D279="",NOT(ISNUMBER(E279))),"",D279*E279)</f>
      </c>
      <c r="G279" s="3"/>
    </row>
    <row r="280" spans="1:7">
      <c r="A280" s="10"/>
      <c r="B280" s="3"/>
      <c r="C280" s="3"/>
      <c r="D280" s="13"/>
      <c r="E280" s="14">
        <f>IF(C280="","",IFERROR(INDEX(Rates!$B$4:$B$53,MATCH(C280,Rates!$A$4:$A$53,0)),""))</f>
      </c>
      <c r="F280" s="14">
        <f>IF(OR(D280="",NOT(ISNUMBER(E280))),"",D280*E280)</f>
      </c>
      <c r="G280" s="3"/>
    </row>
    <row r="281" spans="1:7">
      <c r="A281" s="10"/>
      <c r="B281" s="3"/>
      <c r="C281" s="3"/>
      <c r="D281" s="13"/>
      <c r="E281" s="14">
        <f>IF(C281="","",IFERROR(INDEX(Rates!$B$4:$B$53,MATCH(C281,Rates!$A$4:$A$53,0)),""))</f>
      </c>
      <c r="F281" s="14">
        <f>IF(OR(D281="",NOT(ISNUMBER(E281))),"",D281*E281)</f>
      </c>
      <c r="G281" s="3"/>
    </row>
    <row r="282" spans="1:7">
      <c r="A282" s="10"/>
      <c r="B282" s="3"/>
      <c r="C282" s="3"/>
      <c r="D282" s="13"/>
      <c r="E282" s="14">
        <f>IF(C282="","",IFERROR(INDEX(Rates!$B$4:$B$53,MATCH(C282,Rates!$A$4:$A$53,0)),""))</f>
      </c>
      <c r="F282" s="14">
        <f>IF(OR(D282="",NOT(ISNUMBER(E282))),"",D282*E282)</f>
      </c>
      <c r="G282" s="3"/>
    </row>
    <row r="283" spans="1:7">
      <c r="A283" s="10"/>
      <c r="B283" s="3"/>
      <c r="C283" s="3"/>
      <c r="D283" s="13"/>
      <c r="E283" s="14">
        <f>IF(C283="","",IFERROR(INDEX(Rates!$B$4:$B$53,MATCH(C283,Rates!$A$4:$A$53,0)),""))</f>
      </c>
      <c r="F283" s="14">
        <f>IF(OR(D283="",NOT(ISNUMBER(E283))),"",D283*E283)</f>
      </c>
      <c r="G283" s="3"/>
    </row>
    <row r="284" spans="1:7">
      <c r="A284" s="10"/>
      <c r="B284" s="3"/>
      <c r="C284" s="3"/>
      <c r="D284" s="13"/>
      <c r="E284" s="14">
        <f>IF(C284="","",IFERROR(INDEX(Rates!$B$4:$B$53,MATCH(C284,Rates!$A$4:$A$53,0)),""))</f>
      </c>
      <c r="F284" s="14">
        <f>IF(OR(D284="",NOT(ISNUMBER(E284))),"",D284*E284)</f>
      </c>
      <c r="G284" s="3"/>
    </row>
    <row r="285" spans="1:7">
      <c r="A285" s="10"/>
      <c r="B285" s="3"/>
      <c r="C285" s="3"/>
      <c r="D285" s="13"/>
      <c r="E285" s="14">
        <f>IF(C285="","",IFERROR(INDEX(Rates!$B$4:$B$53,MATCH(C285,Rates!$A$4:$A$53,0)),""))</f>
      </c>
      <c r="F285" s="14">
        <f>IF(OR(D285="",NOT(ISNUMBER(E285))),"",D285*E285)</f>
      </c>
      <c r="G285" s="3"/>
    </row>
    <row r="286" spans="1:7">
      <c r="A286" s="10"/>
      <c r="B286" s="3"/>
      <c r="C286" s="3"/>
      <c r="D286" s="13"/>
      <c r="E286" s="14">
        <f>IF(C286="","",IFERROR(INDEX(Rates!$B$4:$B$53,MATCH(C286,Rates!$A$4:$A$53,0)),""))</f>
      </c>
      <c r="F286" s="14">
        <f>IF(OR(D286="",NOT(ISNUMBER(E286))),"",D286*E286)</f>
      </c>
      <c r="G286" s="3"/>
    </row>
    <row r="287" spans="1:7">
      <c r="A287" s="10"/>
      <c r="B287" s="3"/>
      <c r="C287" s="3"/>
      <c r="D287" s="13"/>
      <c r="E287" s="14">
        <f>IF(C287="","",IFERROR(INDEX(Rates!$B$4:$B$53,MATCH(C287,Rates!$A$4:$A$53,0)),""))</f>
      </c>
      <c r="F287" s="14">
        <f>IF(OR(D287="",NOT(ISNUMBER(E287))),"",D287*E287)</f>
      </c>
      <c r="G287" s="3"/>
    </row>
    <row r="288" spans="1:7">
      <c r="A288" s="10"/>
      <c r="B288" s="3"/>
      <c r="C288" s="3"/>
      <c r="D288" s="13"/>
      <c r="E288" s="14">
        <f>IF(C288="","",IFERROR(INDEX(Rates!$B$4:$B$53,MATCH(C288,Rates!$A$4:$A$53,0)),""))</f>
      </c>
      <c r="F288" s="14">
        <f>IF(OR(D288="",NOT(ISNUMBER(E288))),"",D288*E288)</f>
      </c>
      <c r="G288" s="3"/>
    </row>
    <row r="289" spans="1:7">
      <c r="A289" s="10"/>
      <c r="B289" s="3"/>
      <c r="C289" s="3"/>
      <c r="D289" s="13"/>
      <c r="E289" s="14">
        <f>IF(C289="","",IFERROR(INDEX(Rates!$B$4:$B$53,MATCH(C289,Rates!$A$4:$A$53,0)),""))</f>
      </c>
      <c r="F289" s="14">
        <f>IF(OR(D289="",NOT(ISNUMBER(E289))),"",D289*E289)</f>
      </c>
      <c r="G289" s="3"/>
    </row>
    <row r="290" spans="1:7">
      <c r="A290" s="10"/>
      <c r="B290" s="3"/>
      <c r="C290" s="3"/>
      <c r="D290" s="13"/>
      <c r="E290" s="14">
        <f>IF(C290="","",IFERROR(INDEX(Rates!$B$4:$B$53,MATCH(C290,Rates!$A$4:$A$53,0)),""))</f>
      </c>
      <c r="F290" s="14">
        <f>IF(OR(D290="",NOT(ISNUMBER(E290))),"",D290*E290)</f>
      </c>
      <c r="G290" s="3"/>
    </row>
    <row r="291" spans="1:7">
      <c r="A291" s="10"/>
      <c r="B291" s="3"/>
      <c r="C291" s="3"/>
      <c r="D291" s="13"/>
      <c r="E291" s="14">
        <f>IF(C291="","",IFERROR(INDEX(Rates!$B$4:$B$53,MATCH(C291,Rates!$A$4:$A$53,0)),""))</f>
      </c>
      <c r="F291" s="14">
        <f>IF(OR(D291="",NOT(ISNUMBER(E291))),"",D291*E291)</f>
      </c>
      <c r="G291" s="3"/>
    </row>
    <row r="292" spans="1:7">
      <c r="A292" s="10"/>
      <c r="B292" s="3"/>
      <c r="C292" s="3"/>
      <c r="D292" s="13"/>
      <c r="E292" s="14">
        <f>IF(C292="","",IFERROR(INDEX(Rates!$B$4:$B$53,MATCH(C292,Rates!$A$4:$A$53,0)),""))</f>
      </c>
      <c r="F292" s="14">
        <f>IF(OR(D292="",NOT(ISNUMBER(E292))),"",D292*E292)</f>
      </c>
      <c r="G292" s="3"/>
    </row>
    <row r="293" spans="1:7">
      <c r="A293" s="10"/>
      <c r="B293" s="3"/>
      <c r="C293" s="3"/>
      <c r="D293" s="13"/>
      <c r="E293" s="14">
        <f>IF(C293="","",IFERROR(INDEX(Rates!$B$4:$B$53,MATCH(C293,Rates!$A$4:$A$53,0)),""))</f>
      </c>
      <c r="F293" s="14">
        <f>IF(OR(D293="",NOT(ISNUMBER(E293))),"",D293*E293)</f>
      </c>
      <c r="G293" s="3"/>
    </row>
    <row r="294" spans="1:7">
      <c r="A294" s="10"/>
      <c r="B294" s="3"/>
      <c r="C294" s="3"/>
      <c r="D294" s="13"/>
      <c r="E294" s="14">
        <f>IF(C294="","",IFERROR(INDEX(Rates!$B$4:$B$53,MATCH(C294,Rates!$A$4:$A$53,0)),""))</f>
      </c>
      <c r="F294" s="14">
        <f>IF(OR(D294="",NOT(ISNUMBER(E294))),"",D294*E294)</f>
      </c>
      <c r="G294" s="3"/>
    </row>
    <row r="295" spans="1:7">
      <c r="A295" s="10"/>
      <c r="B295" s="3"/>
      <c r="C295" s="3"/>
      <c r="D295" s="13"/>
      <c r="E295" s="14">
        <f>IF(C295="","",IFERROR(INDEX(Rates!$B$4:$B$53,MATCH(C295,Rates!$A$4:$A$53,0)),""))</f>
      </c>
      <c r="F295" s="14">
        <f>IF(OR(D295="",NOT(ISNUMBER(E295))),"",D295*E295)</f>
      </c>
      <c r="G295" s="3"/>
    </row>
    <row r="296" spans="1:7">
      <c r="A296" s="10"/>
      <c r="B296" s="3"/>
      <c r="C296" s="3"/>
      <c r="D296" s="13"/>
      <c r="E296" s="14">
        <f>IF(C296="","",IFERROR(INDEX(Rates!$B$4:$B$53,MATCH(C296,Rates!$A$4:$A$53,0)),""))</f>
      </c>
      <c r="F296" s="14">
        <f>IF(OR(D296="",NOT(ISNUMBER(E296))),"",D296*E296)</f>
      </c>
      <c r="G296" s="3"/>
    </row>
    <row r="297" spans="1:7">
      <c r="A297" s="10"/>
      <c r="B297" s="3"/>
      <c r="C297" s="3"/>
      <c r="D297" s="13"/>
      <c r="E297" s="14">
        <f>IF(C297="","",IFERROR(INDEX(Rates!$B$4:$B$53,MATCH(C297,Rates!$A$4:$A$53,0)),""))</f>
      </c>
      <c r="F297" s="14">
        <f>IF(OR(D297="",NOT(ISNUMBER(E297))),"",D297*E297)</f>
      </c>
      <c r="G297" s="3"/>
    </row>
    <row r="298" spans="1:7">
      <c r="A298" s="10"/>
      <c r="B298" s="3"/>
      <c r="C298" s="3"/>
      <c r="D298" s="13"/>
      <c r="E298" s="14">
        <f>IF(C298="","",IFERROR(INDEX(Rates!$B$4:$B$53,MATCH(C298,Rates!$A$4:$A$53,0)),""))</f>
      </c>
      <c r="F298" s="14">
        <f>IF(OR(D298="",NOT(ISNUMBER(E298))),"",D298*E298)</f>
      </c>
      <c r="G298" s="3"/>
    </row>
    <row r="299" spans="1:7">
      <c r="A299" s="10"/>
      <c r="B299" s="3"/>
      <c r="C299" s="3"/>
      <c r="D299" s="13"/>
      <c r="E299" s="14">
        <f>IF(C299="","",IFERROR(INDEX(Rates!$B$4:$B$53,MATCH(C299,Rates!$A$4:$A$53,0)),""))</f>
      </c>
      <c r="F299" s="14">
        <f>IF(OR(D299="",NOT(ISNUMBER(E299))),"",D299*E299)</f>
      </c>
      <c r="G299" s="3"/>
    </row>
    <row r="300" spans="1:7">
      <c r="A300" s="10"/>
      <c r="B300" s="3"/>
      <c r="C300" s="3"/>
      <c r="D300" s="13"/>
      <c r="E300" s="14">
        <f>IF(C300="","",IFERROR(INDEX(Rates!$B$4:$B$53,MATCH(C300,Rates!$A$4:$A$53,0)),""))</f>
      </c>
      <c r="F300" s="14">
        <f>IF(OR(D300="",NOT(ISNUMBER(E300))),"",D300*E300)</f>
      </c>
      <c r="G300" s="3"/>
    </row>
    <row r="301" spans="1:7">
      <c r="A301" s="10"/>
      <c r="B301" s="3"/>
      <c r="C301" s="3"/>
      <c r="D301" s="13"/>
      <c r="E301" s="14">
        <f>IF(C301="","",IFERROR(INDEX(Rates!$B$4:$B$53,MATCH(C301,Rates!$A$4:$A$53,0)),""))</f>
      </c>
      <c r="F301" s="14">
        <f>IF(OR(D301="",NOT(ISNUMBER(E301))),"",D301*E301)</f>
      </c>
      <c r="G301" s="3"/>
    </row>
    <row r="302" spans="1:7">
      <c r="A302" s="10"/>
      <c r="B302" s="3"/>
      <c r="C302" s="3"/>
      <c r="D302" s="13"/>
      <c r="E302" s="14">
        <f>IF(C302="","",IFERROR(INDEX(Rates!$B$4:$B$53,MATCH(C302,Rates!$A$4:$A$53,0)),""))</f>
      </c>
      <c r="F302" s="14">
        <f>IF(OR(D302="",NOT(ISNUMBER(E302))),"",D302*E302)</f>
      </c>
      <c r="G302" s="3"/>
    </row>
    <row r="303" spans="1:7">
      <c r="A303" s="10"/>
      <c r="B303" s="3"/>
      <c r="C303" s="3"/>
      <c r="D303" s="13"/>
      <c r="E303" s="14">
        <f>IF(C303="","",IFERROR(INDEX(Rates!$B$4:$B$53,MATCH(C303,Rates!$A$4:$A$53,0)),""))</f>
      </c>
      <c r="F303" s="14">
        <f>IF(OR(D303="",NOT(ISNUMBER(E303))),"",D303*E303)</f>
      </c>
      <c r="G303" s="3"/>
    </row>
    <row r="304" spans="1:7">
      <c r="A304" s="10"/>
      <c r="B304" s="3"/>
      <c r="C304" s="3"/>
      <c r="D304" s="13"/>
      <c r="E304" s="14">
        <f>IF(C304="","",IFERROR(INDEX(Rates!$B$4:$B$53,MATCH(C304,Rates!$A$4:$A$53,0)),""))</f>
      </c>
      <c r="F304" s="14">
        <f>IF(OR(D304="",NOT(ISNUMBER(E304))),"",D304*E304)</f>
      </c>
      <c r="G304" s="3"/>
    </row>
    <row r="305" spans="1:7">
      <c r="A305" s="10"/>
      <c r="B305" s="3"/>
      <c r="C305" s="3"/>
      <c r="D305" s="13"/>
      <c r="E305" s="14">
        <f>IF(C305="","",IFERROR(INDEX(Rates!$B$4:$B$53,MATCH(C305,Rates!$A$4:$A$53,0)),""))</f>
      </c>
      <c r="F305" s="14">
        <f>IF(OR(D305="",NOT(ISNUMBER(E305))),"",D305*E305)</f>
      </c>
      <c r="G305" s="3"/>
    </row>
    <row r="306" spans="1:7">
      <c r="A306" s="10"/>
      <c r="B306" s="3"/>
      <c r="C306" s="3"/>
      <c r="D306" s="13"/>
      <c r="E306" s="14">
        <f>IF(C306="","",IFERROR(INDEX(Rates!$B$4:$B$53,MATCH(C306,Rates!$A$4:$A$53,0)),""))</f>
      </c>
      <c r="F306" s="14">
        <f>IF(OR(D306="",NOT(ISNUMBER(E306))),"",D306*E306)</f>
      </c>
      <c r="G306" s="3"/>
    </row>
    <row r="307" spans="1:7">
      <c r="A307" s="10"/>
      <c r="B307" s="3"/>
      <c r="C307" s="3"/>
      <c r="D307" s="13"/>
      <c r="E307" s="14">
        <f>IF(C307="","",IFERROR(INDEX(Rates!$B$4:$B$53,MATCH(C307,Rates!$A$4:$A$53,0)),""))</f>
      </c>
      <c r="F307" s="14">
        <f>IF(OR(D307="",NOT(ISNUMBER(E307))),"",D307*E307)</f>
      </c>
      <c r="G307" s="3"/>
    </row>
    <row r="308" spans="1:7">
      <c r="A308" s="10"/>
      <c r="B308" s="3"/>
      <c r="C308" s="3"/>
      <c r="D308" s="13"/>
      <c r="E308" s="14">
        <f>IF(C308="","",IFERROR(INDEX(Rates!$B$4:$B$53,MATCH(C308,Rates!$A$4:$A$53,0)),""))</f>
      </c>
      <c r="F308" s="14">
        <f>IF(OR(D308="",NOT(ISNUMBER(E308))),"",D308*E308)</f>
      </c>
      <c r="G308" s="3"/>
    </row>
    <row r="309" spans="1:7">
      <c r="A309" s="10"/>
      <c r="B309" s="3"/>
      <c r="C309" s="3"/>
      <c r="D309" s="13"/>
      <c r="E309" s="14">
        <f>IF(C309="","",IFERROR(INDEX(Rates!$B$4:$B$53,MATCH(C309,Rates!$A$4:$A$53,0)),""))</f>
      </c>
      <c r="F309" s="14">
        <f>IF(OR(D309="",NOT(ISNUMBER(E309))),"",D309*E309)</f>
      </c>
      <c r="G309" s="3"/>
    </row>
    <row r="310" spans="1:7">
      <c r="A310" s="10"/>
      <c r="B310" s="3"/>
      <c r="C310" s="3"/>
      <c r="D310" s="13"/>
      <c r="E310" s="14">
        <f>IF(C310="","",IFERROR(INDEX(Rates!$B$4:$B$53,MATCH(C310,Rates!$A$4:$A$53,0)),""))</f>
      </c>
      <c r="F310" s="14">
        <f>IF(OR(D310="",NOT(ISNUMBER(E310))),"",D310*E310)</f>
      </c>
      <c r="G310" s="3"/>
    </row>
    <row r="311" spans="1:7">
      <c r="A311" s="10"/>
      <c r="B311" s="3"/>
      <c r="C311" s="3"/>
      <c r="D311" s="13"/>
      <c r="E311" s="14">
        <f>IF(C311="","",IFERROR(INDEX(Rates!$B$4:$B$53,MATCH(C311,Rates!$A$4:$A$53,0)),""))</f>
      </c>
      <c r="F311" s="14">
        <f>IF(OR(D311="",NOT(ISNUMBER(E311))),"",D311*E311)</f>
      </c>
      <c r="G311" s="3"/>
    </row>
    <row r="312" spans="1:7">
      <c r="A312" s="10"/>
      <c r="B312" s="3"/>
      <c r="C312" s="3"/>
      <c r="D312" s="13"/>
      <c r="E312" s="14">
        <f>IF(C312="","",IFERROR(INDEX(Rates!$B$4:$B$53,MATCH(C312,Rates!$A$4:$A$53,0)),""))</f>
      </c>
      <c r="F312" s="14">
        <f>IF(OR(D312="",NOT(ISNUMBER(E312))),"",D312*E312)</f>
      </c>
      <c r="G312" s="3"/>
    </row>
    <row r="313" spans="1:7">
      <c r="A313" s="10"/>
      <c r="B313" s="3"/>
      <c r="C313" s="3"/>
      <c r="D313" s="13"/>
      <c r="E313" s="14">
        <f>IF(C313="","",IFERROR(INDEX(Rates!$B$4:$B$53,MATCH(C313,Rates!$A$4:$A$53,0)),""))</f>
      </c>
      <c r="F313" s="14">
        <f>IF(OR(D313="",NOT(ISNUMBER(E313))),"",D313*E313)</f>
      </c>
      <c r="G313" s="3"/>
    </row>
    <row r="314" spans="1:7">
      <c r="A314" s="10"/>
      <c r="B314" s="3"/>
      <c r="C314" s="3"/>
      <c r="D314" s="13"/>
      <c r="E314" s="14">
        <f>IF(C314="","",IFERROR(INDEX(Rates!$B$4:$B$53,MATCH(C314,Rates!$A$4:$A$53,0)),""))</f>
      </c>
      <c r="F314" s="14">
        <f>IF(OR(D314="",NOT(ISNUMBER(E314))),"",D314*E314)</f>
      </c>
      <c r="G314" s="3"/>
    </row>
    <row r="315" spans="1:7">
      <c r="A315" s="10"/>
      <c r="B315" s="3"/>
      <c r="C315" s="3"/>
      <c r="D315" s="13"/>
      <c r="E315" s="14">
        <f>IF(C315="","",IFERROR(INDEX(Rates!$B$4:$B$53,MATCH(C315,Rates!$A$4:$A$53,0)),""))</f>
      </c>
      <c r="F315" s="14">
        <f>IF(OR(D315="",NOT(ISNUMBER(E315))),"",D315*E315)</f>
      </c>
      <c r="G315" s="3"/>
    </row>
    <row r="316" spans="1:7">
      <c r="A316" s="10"/>
      <c r="B316" s="3"/>
      <c r="C316" s="3"/>
      <c r="D316" s="13"/>
      <c r="E316" s="14">
        <f>IF(C316="","",IFERROR(INDEX(Rates!$B$4:$B$53,MATCH(C316,Rates!$A$4:$A$53,0)),""))</f>
      </c>
      <c r="F316" s="14">
        <f>IF(OR(D316="",NOT(ISNUMBER(E316))),"",D316*E316)</f>
      </c>
      <c r="G316" s="3"/>
    </row>
    <row r="317" spans="1:7">
      <c r="A317" s="10"/>
      <c r="B317" s="3"/>
      <c r="C317" s="3"/>
      <c r="D317" s="13"/>
      <c r="E317" s="14">
        <f>IF(C317="","",IFERROR(INDEX(Rates!$B$4:$B$53,MATCH(C317,Rates!$A$4:$A$53,0)),""))</f>
      </c>
      <c r="F317" s="14">
        <f>IF(OR(D317="",NOT(ISNUMBER(E317))),"",D317*E317)</f>
      </c>
      <c r="G317" s="3"/>
    </row>
    <row r="318" spans="1:7">
      <c r="A318" s="10"/>
      <c r="B318" s="3"/>
      <c r="C318" s="3"/>
      <c r="D318" s="13"/>
      <c r="E318" s="14">
        <f>IF(C318="","",IFERROR(INDEX(Rates!$B$4:$B$53,MATCH(C318,Rates!$A$4:$A$53,0)),""))</f>
      </c>
      <c r="F318" s="14">
        <f>IF(OR(D318="",NOT(ISNUMBER(E318))),"",D318*E318)</f>
      </c>
      <c r="G318" s="3"/>
    </row>
    <row r="319" spans="1:7">
      <c r="A319" s="10"/>
      <c r="B319" s="3"/>
      <c r="C319" s="3"/>
      <c r="D319" s="13"/>
      <c r="E319" s="14">
        <f>IF(C319="","",IFERROR(INDEX(Rates!$B$4:$B$53,MATCH(C319,Rates!$A$4:$A$53,0)),""))</f>
      </c>
      <c r="F319" s="14">
        <f>IF(OR(D319="",NOT(ISNUMBER(E319))),"",D319*E319)</f>
      </c>
      <c r="G319" s="3"/>
    </row>
    <row r="320" spans="1:7">
      <c r="A320" s="10"/>
      <c r="B320" s="3"/>
      <c r="C320" s="3"/>
      <c r="D320" s="13"/>
      <c r="E320" s="14">
        <f>IF(C320="","",IFERROR(INDEX(Rates!$B$4:$B$53,MATCH(C320,Rates!$A$4:$A$53,0)),""))</f>
      </c>
      <c r="F320" s="14">
        <f>IF(OR(D320="",NOT(ISNUMBER(E320))),"",D320*E320)</f>
      </c>
      <c r="G320" s="3"/>
    </row>
    <row r="321" spans="1:7">
      <c r="A321" s="10"/>
      <c r="B321" s="3"/>
      <c r="C321" s="3"/>
      <c r="D321" s="13"/>
      <c r="E321" s="14">
        <f>IF(C321="","",IFERROR(INDEX(Rates!$B$4:$B$53,MATCH(C321,Rates!$A$4:$A$53,0)),""))</f>
      </c>
      <c r="F321" s="14">
        <f>IF(OR(D321="",NOT(ISNUMBER(E321))),"",D321*E321)</f>
      </c>
      <c r="G321" s="3"/>
    </row>
    <row r="322" spans="1:7">
      <c r="A322" s="10"/>
      <c r="B322" s="3"/>
      <c r="C322" s="3"/>
      <c r="D322" s="13"/>
      <c r="E322" s="14">
        <f>IF(C322="","",IFERROR(INDEX(Rates!$B$4:$B$53,MATCH(C322,Rates!$A$4:$A$53,0)),""))</f>
      </c>
      <c r="F322" s="14">
        <f>IF(OR(D322="",NOT(ISNUMBER(E322))),"",D322*E322)</f>
      </c>
      <c r="G322" s="3"/>
    </row>
    <row r="323" spans="1:7">
      <c r="A323" s="10"/>
      <c r="B323" s="3"/>
      <c r="C323" s="3"/>
      <c r="D323" s="13"/>
      <c r="E323" s="14">
        <f>IF(C323="","",IFERROR(INDEX(Rates!$B$4:$B$53,MATCH(C323,Rates!$A$4:$A$53,0)),""))</f>
      </c>
      <c r="F323" s="14">
        <f>IF(OR(D323="",NOT(ISNUMBER(E323))),"",D323*E323)</f>
      </c>
      <c r="G323" s="3"/>
    </row>
    <row r="324" spans="1:7">
      <c r="A324" s="10"/>
      <c r="B324" s="3"/>
      <c r="C324" s="3"/>
      <c r="D324" s="13"/>
      <c r="E324" s="14">
        <f>IF(C324="","",IFERROR(INDEX(Rates!$B$4:$B$53,MATCH(C324,Rates!$A$4:$A$53,0)),""))</f>
      </c>
      <c r="F324" s="14">
        <f>IF(OR(D324="",NOT(ISNUMBER(E324))),"",D324*E324)</f>
      </c>
      <c r="G324" s="3"/>
    </row>
    <row r="325" spans="1:7">
      <c r="A325" s="10"/>
      <c r="B325" s="3"/>
      <c r="C325" s="3"/>
      <c r="D325" s="13"/>
      <c r="E325" s="14">
        <f>IF(C325="","",IFERROR(INDEX(Rates!$B$4:$B$53,MATCH(C325,Rates!$A$4:$A$53,0)),""))</f>
      </c>
      <c r="F325" s="14">
        <f>IF(OR(D325="",NOT(ISNUMBER(E325))),"",D325*E325)</f>
      </c>
      <c r="G325" s="3"/>
    </row>
    <row r="326" spans="1:7">
      <c r="A326" s="10"/>
      <c r="B326" s="3"/>
      <c r="C326" s="3"/>
      <c r="D326" s="13"/>
      <c r="E326" s="14">
        <f>IF(C326="","",IFERROR(INDEX(Rates!$B$4:$B$53,MATCH(C326,Rates!$A$4:$A$53,0)),""))</f>
      </c>
      <c r="F326" s="14">
        <f>IF(OR(D326="",NOT(ISNUMBER(E326))),"",D326*E326)</f>
      </c>
      <c r="G326" s="3"/>
    </row>
    <row r="327" spans="1:7">
      <c r="A327" s="10"/>
      <c r="B327" s="3"/>
      <c r="C327" s="3"/>
      <c r="D327" s="13"/>
      <c r="E327" s="14">
        <f>IF(C327="","",IFERROR(INDEX(Rates!$B$4:$B$53,MATCH(C327,Rates!$A$4:$A$53,0)),""))</f>
      </c>
      <c r="F327" s="14">
        <f>IF(OR(D327="",NOT(ISNUMBER(E327))),"",D327*E327)</f>
      </c>
      <c r="G327" s="3"/>
    </row>
    <row r="328" spans="1:7">
      <c r="A328" s="10"/>
      <c r="B328" s="3"/>
      <c r="C328" s="3"/>
      <c r="D328" s="13"/>
      <c r="E328" s="14">
        <f>IF(C328="","",IFERROR(INDEX(Rates!$B$4:$B$53,MATCH(C328,Rates!$A$4:$A$53,0)),""))</f>
      </c>
      <c r="F328" s="14">
        <f>IF(OR(D328="",NOT(ISNUMBER(E328))),"",D328*E328)</f>
      </c>
      <c r="G328" s="3"/>
    </row>
    <row r="329" spans="1:7">
      <c r="A329" s="10"/>
      <c r="B329" s="3"/>
      <c r="C329" s="3"/>
      <c r="D329" s="13"/>
      <c r="E329" s="14">
        <f>IF(C329="","",IFERROR(INDEX(Rates!$B$4:$B$53,MATCH(C329,Rates!$A$4:$A$53,0)),""))</f>
      </c>
      <c r="F329" s="14">
        <f>IF(OR(D329="",NOT(ISNUMBER(E329))),"",D329*E329)</f>
      </c>
      <c r="G329" s="3"/>
    </row>
    <row r="330" spans="1:7">
      <c r="A330" s="10"/>
      <c r="B330" s="3"/>
      <c r="C330" s="3"/>
      <c r="D330" s="13"/>
      <c r="E330" s="14">
        <f>IF(C330="","",IFERROR(INDEX(Rates!$B$4:$B$53,MATCH(C330,Rates!$A$4:$A$53,0)),""))</f>
      </c>
      <c r="F330" s="14">
        <f>IF(OR(D330="",NOT(ISNUMBER(E330))),"",D330*E330)</f>
      </c>
      <c r="G330" s="3"/>
    </row>
    <row r="331" spans="1:7">
      <c r="A331" s="10"/>
      <c r="B331" s="3"/>
      <c r="C331" s="3"/>
      <c r="D331" s="13"/>
      <c r="E331" s="14">
        <f>IF(C331="","",IFERROR(INDEX(Rates!$B$4:$B$53,MATCH(C331,Rates!$A$4:$A$53,0)),""))</f>
      </c>
      <c r="F331" s="14">
        <f>IF(OR(D331="",NOT(ISNUMBER(E331))),"",D331*E331)</f>
      </c>
      <c r="G331" s="3"/>
    </row>
    <row r="332" spans="1:7">
      <c r="A332" s="10"/>
      <c r="B332" s="3"/>
      <c r="C332" s="3"/>
      <c r="D332" s="13"/>
      <c r="E332" s="14">
        <f>IF(C332="","",IFERROR(INDEX(Rates!$B$4:$B$53,MATCH(C332,Rates!$A$4:$A$53,0)),""))</f>
      </c>
      <c r="F332" s="14">
        <f>IF(OR(D332="",NOT(ISNUMBER(E332))),"",D332*E332)</f>
      </c>
      <c r="G332" s="3"/>
    </row>
    <row r="333" spans="1:7">
      <c r="A333" s="10"/>
      <c r="B333" s="3"/>
      <c r="C333" s="3"/>
      <c r="D333" s="13"/>
      <c r="E333" s="14">
        <f>IF(C333="","",IFERROR(INDEX(Rates!$B$4:$B$53,MATCH(C333,Rates!$A$4:$A$53,0)),""))</f>
      </c>
      <c r="F333" s="14">
        <f>IF(OR(D333="",NOT(ISNUMBER(E333))),"",D333*E333)</f>
      </c>
      <c r="G333" s="3"/>
    </row>
    <row r="334" spans="1:7">
      <c r="A334" s="10"/>
      <c r="B334" s="3"/>
      <c r="C334" s="3"/>
      <c r="D334" s="13"/>
      <c r="E334" s="14">
        <f>IF(C334="","",IFERROR(INDEX(Rates!$B$4:$B$53,MATCH(C334,Rates!$A$4:$A$53,0)),""))</f>
      </c>
      <c r="F334" s="14">
        <f>IF(OR(D334="",NOT(ISNUMBER(E334))),"",D334*E334)</f>
      </c>
      <c r="G334" s="3"/>
    </row>
    <row r="335" spans="1:7">
      <c r="A335" s="10"/>
      <c r="B335" s="3"/>
      <c r="C335" s="3"/>
      <c r="D335" s="13"/>
      <c r="E335" s="14">
        <f>IF(C335="","",IFERROR(INDEX(Rates!$B$4:$B$53,MATCH(C335,Rates!$A$4:$A$53,0)),""))</f>
      </c>
      <c r="F335" s="14">
        <f>IF(OR(D335="",NOT(ISNUMBER(E335))),"",D335*E335)</f>
      </c>
      <c r="G335" s="3"/>
    </row>
    <row r="336" spans="1:7">
      <c r="A336" s="10"/>
      <c r="B336" s="3"/>
      <c r="C336" s="3"/>
      <c r="D336" s="13"/>
      <c r="E336" s="14">
        <f>IF(C336="","",IFERROR(INDEX(Rates!$B$4:$B$53,MATCH(C336,Rates!$A$4:$A$53,0)),""))</f>
      </c>
      <c r="F336" s="14">
        <f>IF(OR(D336="",NOT(ISNUMBER(E336))),"",D336*E336)</f>
      </c>
      <c r="G336" s="3"/>
    </row>
    <row r="337" spans="1:7">
      <c r="A337" s="10"/>
      <c r="B337" s="3"/>
      <c r="C337" s="3"/>
      <c r="D337" s="13"/>
      <c r="E337" s="14">
        <f>IF(C337="","",IFERROR(INDEX(Rates!$B$4:$B$53,MATCH(C337,Rates!$A$4:$A$53,0)),""))</f>
      </c>
      <c r="F337" s="14">
        <f>IF(OR(D337="",NOT(ISNUMBER(E337))),"",D337*E337)</f>
      </c>
      <c r="G337" s="3"/>
    </row>
    <row r="338" spans="1:7">
      <c r="A338" s="10"/>
      <c r="B338" s="3"/>
      <c r="C338" s="3"/>
      <c r="D338" s="13"/>
      <c r="E338" s="14">
        <f>IF(C338="","",IFERROR(INDEX(Rates!$B$4:$B$53,MATCH(C338,Rates!$A$4:$A$53,0)),""))</f>
      </c>
      <c r="F338" s="14">
        <f>IF(OR(D338="",NOT(ISNUMBER(E338))),"",D338*E338)</f>
      </c>
      <c r="G338" s="3"/>
    </row>
    <row r="339" spans="1:7">
      <c r="A339" s="10"/>
      <c r="B339" s="3"/>
      <c r="C339" s="3"/>
      <c r="D339" s="13"/>
      <c r="E339" s="14">
        <f>IF(C339="","",IFERROR(INDEX(Rates!$B$4:$B$53,MATCH(C339,Rates!$A$4:$A$53,0)),""))</f>
      </c>
      <c r="F339" s="14">
        <f>IF(OR(D339="",NOT(ISNUMBER(E339))),"",D339*E339)</f>
      </c>
      <c r="G339" s="3"/>
    </row>
    <row r="340" spans="1:7">
      <c r="A340" s="10"/>
      <c r="B340" s="3"/>
      <c r="C340" s="3"/>
      <c r="D340" s="13"/>
      <c r="E340" s="14">
        <f>IF(C340="","",IFERROR(INDEX(Rates!$B$4:$B$53,MATCH(C340,Rates!$A$4:$A$53,0)),""))</f>
      </c>
      <c r="F340" s="14">
        <f>IF(OR(D340="",NOT(ISNUMBER(E340))),"",D340*E340)</f>
      </c>
      <c r="G340" s="3"/>
    </row>
    <row r="341" spans="1:7">
      <c r="A341" s="10"/>
      <c r="B341" s="3"/>
      <c r="C341" s="3"/>
      <c r="D341" s="13"/>
      <c r="E341" s="14">
        <f>IF(C341="","",IFERROR(INDEX(Rates!$B$4:$B$53,MATCH(C341,Rates!$A$4:$A$53,0)),""))</f>
      </c>
      <c r="F341" s="14">
        <f>IF(OR(D341="",NOT(ISNUMBER(E341))),"",D341*E341)</f>
      </c>
      <c r="G341" s="3"/>
    </row>
    <row r="342" spans="1:7">
      <c r="A342" s="10"/>
      <c r="B342" s="3"/>
      <c r="C342" s="3"/>
      <c r="D342" s="13"/>
      <c r="E342" s="14">
        <f>IF(C342="","",IFERROR(INDEX(Rates!$B$4:$B$53,MATCH(C342,Rates!$A$4:$A$53,0)),""))</f>
      </c>
      <c r="F342" s="14">
        <f>IF(OR(D342="",NOT(ISNUMBER(E342))),"",D342*E342)</f>
      </c>
      <c r="G342" s="3"/>
    </row>
    <row r="343" spans="1:7">
      <c r="A343" s="10"/>
      <c r="B343" s="3"/>
      <c r="C343" s="3"/>
      <c r="D343" s="13"/>
      <c r="E343" s="14">
        <f>IF(C343="","",IFERROR(INDEX(Rates!$B$4:$B$53,MATCH(C343,Rates!$A$4:$A$53,0)),""))</f>
      </c>
      <c r="F343" s="14">
        <f>IF(OR(D343="",NOT(ISNUMBER(E343))),"",D343*E343)</f>
      </c>
      <c r="G343" s="3"/>
    </row>
    <row r="344" spans="1:7">
      <c r="A344" s="10"/>
      <c r="B344" s="3"/>
      <c r="C344" s="3"/>
      <c r="D344" s="13"/>
      <c r="E344" s="14">
        <f>IF(C344="","",IFERROR(INDEX(Rates!$B$4:$B$53,MATCH(C344,Rates!$A$4:$A$53,0)),""))</f>
      </c>
      <c r="F344" s="14">
        <f>IF(OR(D344="",NOT(ISNUMBER(E344))),"",D344*E344)</f>
      </c>
      <c r="G344" s="3"/>
    </row>
    <row r="345" spans="1:7">
      <c r="A345" s="10"/>
      <c r="B345" s="3"/>
      <c r="C345" s="3"/>
      <c r="D345" s="13"/>
      <c r="E345" s="14">
        <f>IF(C345="","",IFERROR(INDEX(Rates!$B$4:$B$53,MATCH(C345,Rates!$A$4:$A$53,0)),""))</f>
      </c>
      <c r="F345" s="14">
        <f>IF(OR(D345="",NOT(ISNUMBER(E345))),"",D345*E345)</f>
      </c>
      <c r="G345" s="3"/>
    </row>
    <row r="346" spans="1:7">
      <c r="A346" s="10"/>
      <c r="B346" s="3"/>
      <c r="C346" s="3"/>
      <c r="D346" s="13"/>
      <c r="E346" s="14">
        <f>IF(C346="","",IFERROR(INDEX(Rates!$B$4:$B$53,MATCH(C346,Rates!$A$4:$A$53,0)),""))</f>
      </c>
      <c r="F346" s="14">
        <f>IF(OR(D346="",NOT(ISNUMBER(E346))),"",D346*E346)</f>
      </c>
      <c r="G346" s="3"/>
    </row>
    <row r="347" spans="1:7">
      <c r="A347" s="10"/>
      <c r="B347" s="3"/>
      <c r="C347" s="3"/>
      <c r="D347" s="13"/>
      <c r="E347" s="14">
        <f>IF(C347="","",IFERROR(INDEX(Rates!$B$4:$B$53,MATCH(C347,Rates!$A$4:$A$53,0)),""))</f>
      </c>
      <c r="F347" s="14">
        <f>IF(OR(D347="",NOT(ISNUMBER(E347))),"",D347*E347)</f>
      </c>
      <c r="G347" s="3"/>
    </row>
    <row r="348" spans="1:7">
      <c r="A348" s="10"/>
      <c r="B348" s="3"/>
      <c r="C348" s="3"/>
      <c r="D348" s="13"/>
      <c r="E348" s="14">
        <f>IF(C348="","",IFERROR(INDEX(Rates!$B$4:$B$53,MATCH(C348,Rates!$A$4:$A$53,0)),""))</f>
      </c>
      <c r="F348" s="14">
        <f>IF(OR(D348="",NOT(ISNUMBER(E348))),"",D348*E348)</f>
      </c>
      <c r="G348" s="3"/>
    </row>
    <row r="349" spans="1:7">
      <c r="A349" s="10"/>
      <c r="B349" s="3"/>
      <c r="C349" s="3"/>
      <c r="D349" s="13"/>
      <c r="E349" s="14">
        <f>IF(C349="","",IFERROR(INDEX(Rates!$B$4:$B$53,MATCH(C349,Rates!$A$4:$A$53,0)),""))</f>
      </c>
      <c r="F349" s="14">
        <f>IF(OR(D349="",NOT(ISNUMBER(E349))),"",D349*E349)</f>
      </c>
      <c r="G349" s="3"/>
    </row>
    <row r="350" spans="1:7">
      <c r="A350" s="10"/>
      <c r="B350" s="3"/>
      <c r="C350" s="3"/>
      <c r="D350" s="13"/>
      <c r="E350" s="14">
        <f>IF(C350="","",IFERROR(INDEX(Rates!$B$4:$B$53,MATCH(C350,Rates!$A$4:$A$53,0)),""))</f>
      </c>
      <c r="F350" s="14">
        <f>IF(OR(D350="",NOT(ISNUMBER(E350))),"",D350*E350)</f>
      </c>
      <c r="G350" s="3"/>
    </row>
    <row r="351" spans="1:7">
      <c r="A351" s="10"/>
      <c r="B351" s="3"/>
      <c r="C351" s="3"/>
      <c r="D351" s="13"/>
      <c r="E351" s="14">
        <f>IF(C351="","",IFERROR(INDEX(Rates!$B$4:$B$53,MATCH(C351,Rates!$A$4:$A$53,0)),""))</f>
      </c>
      <c r="F351" s="14">
        <f>IF(OR(D351="",NOT(ISNUMBER(E351))),"",D351*E351)</f>
      </c>
      <c r="G351" s="3"/>
    </row>
    <row r="352" spans="1:7">
      <c r="A352" s="10"/>
      <c r="B352" s="3"/>
      <c r="C352" s="3"/>
      <c r="D352" s="13"/>
      <c r="E352" s="14">
        <f>IF(C352="","",IFERROR(INDEX(Rates!$B$4:$B$53,MATCH(C352,Rates!$A$4:$A$53,0)),""))</f>
      </c>
      <c r="F352" s="14">
        <f>IF(OR(D352="",NOT(ISNUMBER(E352))),"",D352*E352)</f>
      </c>
      <c r="G352" s="3"/>
    </row>
    <row r="353" spans="1:7">
      <c r="A353" s="10"/>
      <c r="B353" s="3"/>
      <c r="C353" s="3"/>
      <c r="D353" s="13"/>
      <c r="E353" s="14">
        <f>IF(C353="","",IFERROR(INDEX(Rates!$B$4:$B$53,MATCH(C353,Rates!$A$4:$A$53,0)),""))</f>
      </c>
      <c r="F353" s="14">
        <f>IF(OR(D353="",NOT(ISNUMBER(E353))),"",D353*E353)</f>
      </c>
      <c r="G353" s="3"/>
    </row>
    <row r="354" spans="1:7">
      <c r="A354" s="10"/>
      <c r="B354" s="3"/>
      <c r="C354" s="3"/>
      <c r="D354" s="13"/>
      <c r="E354" s="14">
        <f>IF(C354="","",IFERROR(INDEX(Rates!$B$4:$B$53,MATCH(C354,Rates!$A$4:$A$53,0)),""))</f>
      </c>
      <c r="F354" s="14">
        <f>IF(OR(D354="",NOT(ISNUMBER(E354))),"",D354*E354)</f>
      </c>
      <c r="G354" s="3"/>
    </row>
    <row r="355" spans="1:7">
      <c r="A355" s="10"/>
      <c r="B355" s="3"/>
      <c r="C355" s="3"/>
      <c r="D355" s="13"/>
      <c r="E355" s="14">
        <f>IF(C355="","",IFERROR(INDEX(Rates!$B$4:$B$53,MATCH(C355,Rates!$A$4:$A$53,0)),""))</f>
      </c>
      <c r="F355" s="14">
        <f>IF(OR(D355="",NOT(ISNUMBER(E355))),"",D355*E355)</f>
      </c>
      <c r="G355" s="3"/>
    </row>
    <row r="356" spans="1:7">
      <c r="A356" s="10"/>
      <c r="B356" s="3"/>
      <c r="C356" s="3"/>
      <c r="D356" s="13"/>
      <c r="E356" s="14">
        <f>IF(C356="","",IFERROR(INDEX(Rates!$B$4:$B$53,MATCH(C356,Rates!$A$4:$A$53,0)),""))</f>
      </c>
      <c r="F356" s="14">
        <f>IF(OR(D356="",NOT(ISNUMBER(E356))),"",D356*E356)</f>
      </c>
      <c r="G356" s="3"/>
    </row>
    <row r="357" spans="1:7">
      <c r="A357" s="10"/>
      <c r="B357" s="3"/>
      <c r="C357" s="3"/>
      <c r="D357" s="13"/>
      <c r="E357" s="14">
        <f>IF(C357="","",IFERROR(INDEX(Rates!$B$4:$B$53,MATCH(C357,Rates!$A$4:$A$53,0)),""))</f>
      </c>
      <c r="F357" s="14">
        <f>IF(OR(D357="",NOT(ISNUMBER(E357))),"",D357*E357)</f>
      </c>
      <c r="G357" s="3"/>
    </row>
    <row r="358" spans="1:7">
      <c r="A358" s="10"/>
      <c r="B358" s="3"/>
      <c r="C358" s="3"/>
      <c r="D358" s="13"/>
      <c r="E358" s="14">
        <f>IF(C358="","",IFERROR(INDEX(Rates!$B$4:$B$53,MATCH(C358,Rates!$A$4:$A$53,0)),""))</f>
      </c>
      <c r="F358" s="14">
        <f>IF(OR(D358="",NOT(ISNUMBER(E358))),"",D358*E358)</f>
      </c>
      <c r="G358" s="3"/>
    </row>
    <row r="359" spans="1:7">
      <c r="A359" s="10"/>
      <c r="B359" s="3"/>
      <c r="C359" s="3"/>
      <c r="D359" s="13"/>
      <c r="E359" s="14">
        <f>IF(C359="","",IFERROR(INDEX(Rates!$B$4:$B$53,MATCH(C359,Rates!$A$4:$A$53,0)),""))</f>
      </c>
      <c r="F359" s="14">
        <f>IF(OR(D359="",NOT(ISNUMBER(E359))),"",D359*E359)</f>
      </c>
      <c r="G359" s="3"/>
    </row>
    <row r="360" spans="1:7">
      <c r="A360" s="10"/>
      <c r="B360" s="3"/>
      <c r="C360" s="3"/>
      <c r="D360" s="13"/>
      <c r="E360" s="14">
        <f>IF(C360="","",IFERROR(INDEX(Rates!$B$4:$B$53,MATCH(C360,Rates!$A$4:$A$53,0)),""))</f>
      </c>
      <c r="F360" s="14">
        <f>IF(OR(D360="",NOT(ISNUMBER(E360))),"",D360*E360)</f>
      </c>
      <c r="G360" s="3"/>
    </row>
    <row r="361" spans="1:7">
      <c r="A361" s="10"/>
      <c r="B361" s="3"/>
      <c r="C361" s="3"/>
      <c r="D361" s="13"/>
      <c r="E361" s="14">
        <f>IF(C361="","",IFERROR(INDEX(Rates!$B$4:$B$53,MATCH(C361,Rates!$A$4:$A$53,0)),""))</f>
      </c>
      <c r="F361" s="14">
        <f>IF(OR(D361="",NOT(ISNUMBER(E361))),"",D361*E361)</f>
      </c>
      <c r="G361" s="3"/>
    </row>
    <row r="362" spans="1:7">
      <c r="A362" s="10"/>
      <c r="B362" s="3"/>
      <c r="C362" s="3"/>
      <c r="D362" s="13"/>
      <c r="E362" s="14">
        <f>IF(C362="","",IFERROR(INDEX(Rates!$B$4:$B$53,MATCH(C362,Rates!$A$4:$A$53,0)),""))</f>
      </c>
      <c r="F362" s="14">
        <f>IF(OR(D362="",NOT(ISNUMBER(E362))),"",D362*E362)</f>
      </c>
      <c r="G362" s="3"/>
    </row>
    <row r="363" spans="1:7">
      <c r="A363" s="10"/>
      <c r="B363" s="3"/>
      <c r="C363" s="3"/>
      <c r="D363" s="13"/>
      <c r="E363" s="14">
        <f>IF(C363="","",IFERROR(INDEX(Rates!$B$4:$B$53,MATCH(C363,Rates!$A$4:$A$53,0)),""))</f>
      </c>
      <c r="F363" s="14">
        <f>IF(OR(D363="",NOT(ISNUMBER(E363))),"",D363*E363)</f>
      </c>
      <c r="G363" s="3"/>
    </row>
    <row r="364" spans="1:7">
      <c r="A364" s="10"/>
      <c r="B364" s="3"/>
      <c r="C364" s="3"/>
      <c r="D364" s="13"/>
      <c r="E364" s="14">
        <f>IF(C364="","",IFERROR(INDEX(Rates!$B$4:$B$53,MATCH(C364,Rates!$A$4:$A$53,0)),""))</f>
      </c>
      <c r="F364" s="14">
        <f>IF(OR(D364="",NOT(ISNUMBER(E364))),"",D364*E364)</f>
      </c>
      <c r="G364" s="3"/>
    </row>
    <row r="365" spans="1:7">
      <c r="A365" s="10"/>
      <c r="B365" s="3"/>
      <c r="C365" s="3"/>
      <c r="D365" s="13"/>
      <c r="E365" s="14">
        <f>IF(C365="","",IFERROR(INDEX(Rates!$B$4:$B$53,MATCH(C365,Rates!$A$4:$A$53,0)),""))</f>
      </c>
      <c r="F365" s="14">
        <f>IF(OR(D365="",NOT(ISNUMBER(E365))),"",D365*E365)</f>
      </c>
      <c r="G365" s="3"/>
    </row>
    <row r="366" spans="1:7">
      <c r="A366" s="10"/>
      <c r="B366" s="3"/>
      <c r="C366" s="3"/>
      <c r="D366" s="13"/>
      <c r="E366" s="14">
        <f>IF(C366="","",IFERROR(INDEX(Rates!$B$4:$B$53,MATCH(C366,Rates!$A$4:$A$53,0)),""))</f>
      </c>
      <c r="F366" s="14">
        <f>IF(OR(D366="",NOT(ISNUMBER(E366))),"",D366*E366)</f>
      </c>
      <c r="G366" s="3"/>
    </row>
    <row r="367" spans="1:7">
      <c r="A367" s="10"/>
      <c r="B367" s="3"/>
      <c r="C367" s="3"/>
      <c r="D367" s="13"/>
      <c r="E367" s="14">
        <f>IF(C367="","",IFERROR(INDEX(Rates!$B$4:$B$53,MATCH(C367,Rates!$A$4:$A$53,0)),""))</f>
      </c>
      <c r="F367" s="14">
        <f>IF(OR(D367="",NOT(ISNUMBER(E367))),"",D367*E367)</f>
      </c>
      <c r="G367" s="3"/>
    </row>
    <row r="368" spans="1:7">
      <c r="A368" s="10"/>
      <c r="B368" s="3"/>
      <c r="C368" s="3"/>
      <c r="D368" s="13"/>
      <c r="E368" s="14">
        <f>IF(C368="","",IFERROR(INDEX(Rates!$B$4:$B$53,MATCH(C368,Rates!$A$4:$A$53,0)),""))</f>
      </c>
      <c r="F368" s="14">
        <f>IF(OR(D368="",NOT(ISNUMBER(E368))),"",D368*E368)</f>
      </c>
      <c r="G368" s="3"/>
    </row>
    <row r="369" spans="1:7">
      <c r="A369" s="10"/>
      <c r="B369" s="3"/>
      <c r="C369" s="3"/>
      <c r="D369" s="13"/>
      <c r="E369" s="14">
        <f>IF(C369="","",IFERROR(INDEX(Rates!$B$4:$B$53,MATCH(C369,Rates!$A$4:$A$53,0)),""))</f>
      </c>
      <c r="F369" s="14">
        <f>IF(OR(D369="",NOT(ISNUMBER(E369))),"",D369*E369)</f>
      </c>
      <c r="G369" s="3"/>
    </row>
    <row r="370" spans="1:7">
      <c r="A370" s="10"/>
      <c r="B370" s="3"/>
      <c r="C370" s="3"/>
      <c r="D370" s="13"/>
      <c r="E370" s="14">
        <f>IF(C370="","",IFERROR(INDEX(Rates!$B$4:$B$53,MATCH(C370,Rates!$A$4:$A$53,0)),""))</f>
      </c>
      <c r="F370" s="14">
        <f>IF(OR(D370="",NOT(ISNUMBER(E370))),"",D370*E370)</f>
      </c>
      <c r="G370" s="3"/>
    </row>
    <row r="371" spans="1:7">
      <c r="A371" s="10"/>
      <c r="B371" s="3"/>
      <c r="C371" s="3"/>
      <c r="D371" s="13"/>
      <c r="E371" s="14">
        <f>IF(C371="","",IFERROR(INDEX(Rates!$B$4:$B$53,MATCH(C371,Rates!$A$4:$A$53,0)),""))</f>
      </c>
      <c r="F371" s="14">
        <f>IF(OR(D371="",NOT(ISNUMBER(E371))),"",D371*E371)</f>
      </c>
      <c r="G371" s="3"/>
    </row>
    <row r="372" spans="1:7">
      <c r="A372" s="10"/>
      <c r="B372" s="3"/>
      <c r="C372" s="3"/>
      <c r="D372" s="13"/>
      <c r="E372" s="14">
        <f>IF(C372="","",IFERROR(INDEX(Rates!$B$4:$B$53,MATCH(C372,Rates!$A$4:$A$53,0)),""))</f>
      </c>
      <c r="F372" s="14">
        <f>IF(OR(D372="",NOT(ISNUMBER(E372))),"",D372*E372)</f>
      </c>
      <c r="G372" s="3"/>
    </row>
    <row r="373" spans="1:7">
      <c r="A373" s="10"/>
      <c r="B373" s="3"/>
      <c r="C373" s="3"/>
      <c r="D373" s="13"/>
      <c r="E373" s="14">
        <f>IF(C373="","",IFERROR(INDEX(Rates!$B$4:$B$53,MATCH(C373,Rates!$A$4:$A$53,0)),""))</f>
      </c>
      <c r="F373" s="14">
        <f>IF(OR(D373="",NOT(ISNUMBER(E373))),"",D373*E373)</f>
      </c>
      <c r="G373" s="3"/>
    </row>
    <row r="374" spans="1:7">
      <c r="A374" s="10"/>
      <c r="B374" s="3"/>
      <c r="C374" s="3"/>
      <c r="D374" s="13"/>
      <c r="E374" s="14">
        <f>IF(C374="","",IFERROR(INDEX(Rates!$B$4:$B$53,MATCH(C374,Rates!$A$4:$A$53,0)),""))</f>
      </c>
      <c r="F374" s="14">
        <f>IF(OR(D374="",NOT(ISNUMBER(E374))),"",D374*E374)</f>
      </c>
      <c r="G374" s="3"/>
    </row>
    <row r="375" spans="1:7">
      <c r="A375" s="10"/>
      <c r="B375" s="3"/>
      <c r="C375" s="3"/>
      <c r="D375" s="13"/>
      <c r="E375" s="14">
        <f>IF(C375="","",IFERROR(INDEX(Rates!$B$4:$B$53,MATCH(C375,Rates!$A$4:$A$53,0)),""))</f>
      </c>
      <c r="F375" s="14">
        <f>IF(OR(D375="",NOT(ISNUMBER(E375))),"",D375*E375)</f>
      </c>
      <c r="G375" s="3"/>
    </row>
    <row r="376" spans="1:7">
      <c r="A376" s="10"/>
      <c r="B376" s="3"/>
      <c r="C376" s="3"/>
      <c r="D376" s="13"/>
      <c r="E376" s="14">
        <f>IF(C376="","",IFERROR(INDEX(Rates!$B$4:$B$53,MATCH(C376,Rates!$A$4:$A$53,0)),""))</f>
      </c>
      <c r="F376" s="14">
        <f>IF(OR(D376="",NOT(ISNUMBER(E376))),"",D376*E376)</f>
      </c>
      <c r="G376" s="3"/>
    </row>
    <row r="377" spans="1:7">
      <c r="A377" s="10"/>
      <c r="B377" s="3"/>
      <c r="C377" s="3"/>
      <c r="D377" s="13"/>
      <c r="E377" s="14">
        <f>IF(C377="","",IFERROR(INDEX(Rates!$B$4:$B$53,MATCH(C377,Rates!$A$4:$A$53,0)),""))</f>
      </c>
      <c r="F377" s="14">
        <f>IF(OR(D377="",NOT(ISNUMBER(E377))),"",D377*E377)</f>
      </c>
      <c r="G377" s="3"/>
    </row>
    <row r="378" spans="1:7">
      <c r="A378" s="10"/>
      <c r="B378" s="3"/>
      <c r="C378" s="3"/>
      <c r="D378" s="13"/>
      <c r="E378" s="14">
        <f>IF(C378="","",IFERROR(INDEX(Rates!$B$4:$B$53,MATCH(C378,Rates!$A$4:$A$53,0)),""))</f>
      </c>
      <c r="F378" s="14">
        <f>IF(OR(D378="",NOT(ISNUMBER(E378))),"",D378*E378)</f>
      </c>
      <c r="G378" s="3"/>
    </row>
    <row r="379" spans="1:7">
      <c r="A379" s="10"/>
      <c r="B379" s="3"/>
      <c r="C379" s="3"/>
      <c r="D379" s="13"/>
      <c r="E379" s="14">
        <f>IF(C379="","",IFERROR(INDEX(Rates!$B$4:$B$53,MATCH(C379,Rates!$A$4:$A$53,0)),""))</f>
      </c>
      <c r="F379" s="14">
        <f>IF(OR(D379="",NOT(ISNUMBER(E379))),"",D379*E379)</f>
      </c>
      <c r="G379" s="3"/>
    </row>
    <row r="380" spans="1:7">
      <c r="A380" s="10"/>
      <c r="B380" s="3"/>
      <c r="C380" s="3"/>
      <c r="D380" s="13"/>
      <c r="E380" s="14">
        <f>IF(C380="","",IFERROR(INDEX(Rates!$B$4:$B$53,MATCH(C380,Rates!$A$4:$A$53,0)),""))</f>
      </c>
      <c r="F380" s="14">
        <f>IF(OR(D380="",NOT(ISNUMBER(E380))),"",D380*E380)</f>
      </c>
      <c r="G380" s="3"/>
    </row>
    <row r="381" spans="1:7">
      <c r="A381" s="10"/>
      <c r="B381" s="3"/>
      <c r="C381" s="3"/>
      <c r="D381" s="13"/>
      <c r="E381" s="14">
        <f>IF(C381="","",IFERROR(INDEX(Rates!$B$4:$B$53,MATCH(C381,Rates!$A$4:$A$53,0)),""))</f>
      </c>
      <c r="F381" s="14">
        <f>IF(OR(D381="",NOT(ISNUMBER(E381))),"",D381*E381)</f>
      </c>
      <c r="G381" s="3"/>
    </row>
    <row r="382" spans="1:7">
      <c r="A382" s="10"/>
      <c r="B382" s="3"/>
      <c r="C382" s="3"/>
      <c r="D382" s="13"/>
      <c r="E382" s="14">
        <f>IF(C382="","",IFERROR(INDEX(Rates!$B$4:$B$53,MATCH(C382,Rates!$A$4:$A$53,0)),""))</f>
      </c>
      <c r="F382" s="14">
        <f>IF(OR(D382="",NOT(ISNUMBER(E382))),"",D382*E382)</f>
      </c>
      <c r="G382" s="3"/>
    </row>
    <row r="383" spans="1:7">
      <c r="A383" s="10"/>
      <c r="B383" s="3"/>
      <c r="C383" s="3"/>
      <c r="D383" s="13"/>
      <c r="E383" s="14">
        <f>IF(C383="","",IFERROR(INDEX(Rates!$B$4:$B$53,MATCH(C383,Rates!$A$4:$A$53,0)),""))</f>
      </c>
      <c r="F383" s="14">
        <f>IF(OR(D383="",NOT(ISNUMBER(E383))),"",D383*E383)</f>
      </c>
      <c r="G383" s="3"/>
    </row>
    <row r="384" spans="1:7">
      <c r="A384" s="10"/>
      <c r="B384" s="3"/>
      <c r="C384" s="3"/>
      <c r="D384" s="13"/>
      <c r="E384" s="14">
        <f>IF(C384="","",IFERROR(INDEX(Rates!$B$4:$B$53,MATCH(C384,Rates!$A$4:$A$53,0)),""))</f>
      </c>
      <c r="F384" s="14">
        <f>IF(OR(D384="",NOT(ISNUMBER(E384))),"",D384*E384)</f>
      </c>
      <c r="G384" s="3"/>
    </row>
    <row r="385" spans="1:7">
      <c r="A385" s="10"/>
      <c r="B385" s="3"/>
      <c r="C385" s="3"/>
      <c r="D385" s="13"/>
      <c r="E385" s="14">
        <f>IF(C385="","",IFERROR(INDEX(Rates!$B$4:$B$53,MATCH(C385,Rates!$A$4:$A$53,0)),""))</f>
      </c>
      <c r="F385" s="14">
        <f>IF(OR(D385="",NOT(ISNUMBER(E385))),"",D385*E385)</f>
      </c>
      <c r="G385" s="3"/>
    </row>
    <row r="386" spans="1:7">
      <c r="A386" s="10"/>
      <c r="B386" s="3"/>
      <c r="C386" s="3"/>
      <c r="D386" s="13"/>
      <c r="E386" s="14">
        <f>IF(C386="","",IFERROR(INDEX(Rates!$B$4:$B$53,MATCH(C386,Rates!$A$4:$A$53,0)),""))</f>
      </c>
      <c r="F386" s="14">
        <f>IF(OR(D386="",NOT(ISNUMBER(E386))),"",D386*E386)</f>
      </c>
      <c r="G386" s="3"/>
    </row>
    <row r="387" spans="1:7">
      <c r="A387" s="10"/>
      <c r="B387" s="3"/>
      <c r="C387" s="3"/>
      <c r="D387" s="13"/>
      <c r="E387" s="14">
        <f>IF(C387="","",IFERROR(INDEX(Rates!$B$4:$B$53,MATCH(C387,Rates!$A$4:$A$53,0)),""))</f>
      </c>
      <c r="F387" s="14">
        <f>IF(OR(D387="",NOT(ISNUMBER(E387))),"",D387*E387)</f>
      </c>
      <c r="G387" s="3"/>
    </row>
    <row r="388" spans="1:7">
      <c r="A388" s="10"/>
      <c r="B388" s="3"/>
      <c r="C388" s="3"/>
      <c r="D388" s="13"/>
      <c r="E388" s="14">
        <f>IF(C388="","",IFERROR(INDEX(Rates!$B$4:$B$53,MATCH(C388,Rates!$A$4:$A$53,0)),""))</f>
      </c>
      <c r="F388" s="14">
        <f>IF(OR(D388="",NOT(ISNUMBER(E388))),"",D388*E388)</f>
      </c>
      <c r="G388" s="3"/>
    </row>
    <row r="389" spans="1:7">
      <c r="A389" s="10"/>
      <c r="B389" s="3"/>
      <c r="C389" s="3"/>
      <c r="D389" s="13"/>
      <c r="E389" s="14">
        <f>IF(C389="","",IFERROR(INDEX(Rates!$B$4:$B$53,MATCH(C389,Rates!$A$4:$A$53,0)),""))</f>
      </c>
      <c r="F389" s="14">
        <f>IF(OR(D389="",NOT(ISNUMBER(E389))),"",D389*E389)</f>
      </c>
      <c r="G389" s="3"/>
    </row>
    <row r="390" spans="1:7">
      <c r="A390" s="10"/>
      <c r="B390" s="3"/>
      <c r="C390" s="3"/>
      <c r="D390" s="13"/>
      <c r="E390" s="14">
        <f>IF(C390="","",IFERROR(INDEX(Rates!$B$4:$B$53,MATCH(C390,Rates!$A$4:$A$53,0)),""))</f>
      </c>
      <c r="F390" s="14">
        <f>IF(OR(D390="",NOT(ISNUMBER(E390))),"",D390*E390)</f>
      </c>
      <c r="G390" s="3"/>
    </row>
    <row r="391" spans="1:7">
      <c r="A391" s="10"/>
      <c r="B391" s="3"/>
      <c r="C391" s="3"/>
      <c r="D391" s="13"/>
      <c r="E391" s="14">
        <f>IF(C391="","",IFERROR(INDEX(Rates!$B$4:$B$53,MATCH(C391,Rates!$A$4:$A$53,0)),""))</f>
      </c>
      <c r="F391" s="14">
        <f>IF(OR(D391="",NOT(ISNUMBER(E391))),"",D391*E391)</f>
      </c>
      <c r="G391" s="3"/>
    </row>
    <row r="392" spans="1:7">
      <c r="A392" s="10"/>
      <c r="B392" s="3"/>
      <c r="C392" s="3"/>
      <c r="D392" s="13"/>
      <c r="E392" s="14">
        <f>IF(C392="","",IFERROR(INDEX(Rates!$B$4:$B$53,MATCH(C392,Rates!$A$4:$A$53,0)),""))</f>
      </c>
      <c r="F392" s="14">
        <f>IF(OR(D392="",NOT(ISNUMBER(E392))),"",D392*E392)</f>
      </c>
      <c r="G392" s="3"/>
    </row>
    <row r="393" spans="1:7">
      <c r="A393" s="10"/>
      <c r="B393" s="3"/>
      <c r="C393" s="3"/>
      <c r="D393" s="13"/>
      <c r="E393" s="14">
        <f>IF(C393="","",IFERROR(INDEX(Rates!$B$4:$B$53,MATCH(C393,Rates!$A$4:$A$53,0)),""))</f>
      </c>
      <c r="F393" s="14">
        <f>IF(OR(D393="",NOT(ISNUMBER(E393))),"",D393*E393)</f>
      </c>
      <c r="G393" s="3"/>
    </row>
    <row r="394" spans="1:7">
      <c r="A394" s="10"/>
      <c r="B394" s="3"/>
      <c r="C394" s="3"/>
      <c r="D394" s="13"/>
      <c r="E394" s="14">
        <f>IF(C394="","",IFERROR(INDEX(Rates!$B$4:$B$53,MATCH(C394,Rates!$A$4:$A$53,0)),""))</f>
      </c>
      <c r="F394" s="14">
        <f>IF(OR(D394="",NOT(ISNUMBER(E394))),"",D394*E394)</f>
      </c>
      <c r="G394" s="3"/>
    </row>
    <row r="395" spans="1:7">
      <c r="A395" s="10"/>
      <c r="B395" s="3"/>
      <c r="C395" s="3"/>
      <c r="D395" s="13"/>
      <c r="E395" s="14">
        <f>IF(C395="","",IFERROR(INDEX(Rates!$B$4:$B$53,MATCH(C395,Rates!$A$4:$A$53,0)),""))</f>
      </c>
      <c r="F395" s="14">
        <f>IF(OR(D395="",NOT(ISNUMBER(E395))),"",D395*E395)</f>
      </c>
      <c r="G395" s="3"/>
    </row>
    <row r="396" spans="1:7">
      <c r="A396" s="10"/>
      <c r="B396" s="3"/>
      <c r="C396" s="3"/>
      <c r="D396" s="13"/>
      <c r="E396" s="14">
        <f>IF(C396="","",IFERROR(INDEX(Rates!$B$4:$B$53,MATCH(C396,Rates!$A$4:$A$53,0)),""))</f>
      </c>
      <c r="F396" s="14">
        <f>IF(OR(D396="",NOT(ISNUMBER(E396))),"",D396*E396)</f>
      </c>
      <c r="G396" s="3"/>
    </row>
    <row r="397" spans="1:7">
      <c r="A397" s="10"/>
      <c r="B397" s="3"/>
      <c r="C397" s="3"/>
      <c r="D397" s="13"/>
      <c r="E397" s="14">
        <f>IF(C397="","",IFERROR(INDEX(Rates!$B$4:$B$53,MATCH(C397,Rates!$A$4:$A$53,0)),""))</f>
      </c>
      <c r="F397" s="14">
        <f>IF(OR(D397="",NOT(ISNUMBER(E397))),"",D397*E397)</f>
      </c>
      <c r="G397" s="3"/>
    </row>
    <row r="398" spans="1:7">
      <c r="A398" s="10"/>
      <c r="B398" s="3"/>
      <c r="C398" s="3"/>
      <c r="D398" s="13"/>
      <c r="E398" s="14">
        <f>IF(C398="","",IFERROR(INDEX(Rates!$B$4:$B$53,MATCH(C398,Rates!$A$4:$A$53,0)),""))</f>
      </c>
      <c r="F398" s="14">
        <f>IF(OR(D398="",NOT(ISNUMBER(E398))),"",D398*E398)</f>
      </c>
      <c r="G398" s="3"/>
    </row>
    <row r="399" spans="1:7">
      <c r="A399" s="10"/>
      <c r="B399" s="3"/>
      <c r="C399" s="3"/>
      <c r="D399" s="13"/>
      <c r="E399" s="14">
        <f>IF(C399="","",IFERROR(INDEX(Rates!$B$4:$B$53,MATCH(C399,Rates!$A$4:$A$53,0)),""))</f>
      </c>
      <c r="F399" s="14">
        <f>IF(OR(D399="",NOT(ISNUMBER(E399))),"",D399*E399)</f>
      </c>
      <c r="G399" s="3"/>
    </row>
    <row r="400" spans="1:7">
      <c r="A400" s="10"/>
      <c r="B400" s="3"/>
      <c r="C400" s="3"/>
      <c r="D400" s="13"/>
      <c r="E400" s="14">
        <f>IF(C400="","",IFERROR(INDEX(Rates!$B$4:$B$53,MATCH(C400,Rates!$A$4:$A$53,0)),""))</f>
      </c>
      <c r="F400" s="14">
        <f>IF(OR(D400="",NOT(ISNUMBER(E400))),"",D400*E400)</f>
      </c>
      <c r="G400" s="3"/>
    </row>
    <row r="401" spans="1:7">
      <c r="A401" s="10"/>
      <c r="B401" s="3"/>
      <c r="C401" s="3"/>
      <c r="D401" s="13"/>
      <c r="E401" s="14">
        <f>IF(C401="","",IFERROR(INDEX(Rates!$B$4:$B$53,MATCH(C401,Rates!$A$4:$A$53,0)),""))</f>
      </c>
      <c r="F401" s="14">
        <f>IF(OR(D401="",NOT(ISNUMBER(E401))),"",D401*E401)</f>
      </c>
      <c r="G401" s="3"/>
    </row>
    <row r="402" spans="1:7">
      <c r="A402" s="10"/>
      <c r="B402" s="3"/>
      <c r="C402" s="3"/>
      <c r="D402" s="13"/>
      <c r="E402" s="14">
        <f>IF(C402="","",IFERROR(INDEX(Rates!$B$4:$B$53,MATCH(C402,Rates!$A$4:$A$53,0)),""))</f>
      </c>
      <c r="F402" s="14">
        <f>IF(OR(D402="",NOT(ISNUMBER(E402))),"",D402*E402)</f>
      </c>
      <c r="G402" s="3"/>
    </row>
    <row r="403" spans="1:7">
      <c r="A403" s="10"/>
      <c r="B403" s="3"/>
      <c r="C403" s="3"/>
      <c r="D403" s="13"/>
      <c r="E403" s="14">
        <f>IF(C403="","",IFERROR(INDEX(Rates!$B$4:$B$53,MATCH(C403,Rates!$A$4:$A$53,0)),""))</f>
      </c>
      <c r="F403" s="14">
        <f>IF(OR(D403="",NOT(ISNUMBER(E403))),"",D403*E403)</f>
      </c>
      <c r="G403" s="3"/>
    </row>
    <row r="404" spans="1:7">
      <c r="A404" s="10"/>
      <c r="B404" s="3"/>
      <c r="C404" s="3"/>
      <c r="D404" s="13"/>
      <c r="E404" s="14">
        <f>IF(C404="","",IFERROR(INDEX(Rates!$B$4:$B$53,MATCH(C404,Rates!$A$4:$A$53,0)),""))</f>
      </c>
      <c r="F404" s="14">
        <f>IF(OR(D404="",NOT(ISNUMBER(E404))),"",D404*E404)</f>
      </c>
      <c r="G404" s="3"/>
    </row>
    <row r="405" spans="1:7">
      <c r="A405" s="10"/>
      <c r="B405" s="3"/>
      <c r="C405" s="3"/>
      <c r="D405" s="13"/>
      <c r="E405" s="14">
        <f>IF(C405="","",IFERROR(INDEX(Rates!$B$4:$B$53,MATCH(C405,Rates!$A$4:$A$53,0)),""))</f>
      </c>
      <c r="F405" s="14">
        <f>IF(OR(D405="",NOT(ISNUMBER(E405))),"",D405*E405)</f>
      </c>
      <c r="G405" s="3"/>
    </row>
    <row r="406" spans="1:7">
      <c r="A406" s="10"/>
      <c r="B406" s="3"/>
      <c r="C406" s="3"/>
      <c r="D406" s="13"/>
      <c r="E406" s="14">
        <f>IF(C406="","",IFERROR(INDEX(Rates!$B$4:$B$53,MATCH(C406,Rates!$A$4:$A$53,0)),""))</f>
      </c>
      <c r="F406" s="14">
        <f>IF(OR(D406="",NOT(ISNUMBER(E406))),"",D406*E406)</f>
      </c>
      <c r="G406" s="3"/>
    </row>
    <row r="407" spans="1:7">
      <c r="A407" s="10"/>
      <c r="B407" s="3"/>
      <c r="C407" s="3"/>
      <c r="D407" s="13"/>
      <c r="E407" s="14">
        <f>IF(C407="","",IFERROR(INDEX(Rates!$B$4:$B$53,MATCH(C407,Rates!$A$4:$A$53,0)),""))</f>
      </c>
      <c r="F407" s="14">
        <f>IF(OR(D407="",NOT(ISNUMBER(E407))),"",D407*E407)</f>
      </c>
      <c r="G407" s="3"/>
    </row>
    <row r="408" spans="1:7">
      <c r="A408" s="10"/>
      <c r="B408" s="3"/>
      <c r="C408" s="3"/>
      <c r="D408" s="13"/>
      <c r="E408" s="14">
        <f>IF(C408="","",IFERROR(INDEX(Rates!$B$4:$B$53,MATCH(C408,Rates!$A$4:$A$53,0)),""))</f>
      </c>
      <c r="F408" s="14">
        <f>IF(OR(D408="",NOT(ISNUMBER(E408))),"",D408*E408)</f>
      </c>
      <c r="G408" s="3"/>
    </row>
    <row r="409" spans="1:7">
      <c r="A409" s="10"/>
      <c r="B409" s="3"/>
      <c r="C409" s="3"/>
      <c r="D409" s="13"/>
      <c r="E409" s="14">
        <f>IF(C409="","",IFERROR(INDEX(Rates!$B$4:$B$53,MATCH(C409,Rates!$A$4:$A$53,0)),""))</f>
      </c>
      <c r="F409" s="14">
        <f>IF(OR(D409="",NOT(ISNUMBER(E409))),"",D409*E409)</f>
      </c>
      <c r="G409" s="3"/>
    </row>
    <row r="410" spans="1:7">
      <c r="A410" s="10"/>
      <c r="B410" s="3"/>
      <c r="C410" s="3"/>
      <c r="D410" s="13"/>
      <c r="E410" s="14">
        <f>IF(C410="","",IFERROR(INDEX(Rates!$B$4:$B$53,MATCH(C410,Rates!$A$4:$A$53,0)),""))</f>
      </c>
      <c r="F410" s="14">
        <f>IF(OR(D410="",NOT(ISNUMBER(E410))),"",D410*E410)</f>
      </c>
      <c r="G410" s="3"/>
    </row>
    <row r="411" spans="1:7">
      <c r="A411" s="10"/>
      <c r="B411" s="3"/>
      <c r="C411" s="3"/>
      <c r="D411" s="13"/>
      <c r="E411" s="14">
        <f>IF(C411="","",IFERROR(INDEX(Rates!$B$4:$B$53,MATCH(C411,Rates!$A$4:$A$53,0)),""))</f>
      </c>
      <c r="F411" s="14">
        <f>IF(OR(D411="",NOT(ISNUMBER(E411))),"",D411*E411)</f>
      </c>
      <c r="G411" s="3"/>
    </row>
    <row r="412" spans="1:7">
      <c r="A412" s="10"/>
      <c r="B412" s="3"/>
      <c r="C412" s="3"/>
      <c r="D412" s="13"/>
      <c r="E412" s="14">
        <f>IF(C412="","",IFERROR(INDEX(Rates!$B$4:$B$53,MATCH(C412,Rates!$A$4:$A$53,0)),""))</f>
      </c>
      <c r="F412" s="14">
        <f>IF(OR(D412="",NOT(ISNUMBER(E412))),"",D412*E412)</f>
      </c>
      <c r="G412" s="3"/>
    </row>
    <row r="413" spans="1:7">
      <c r="A413" s="10"/>
      <c r="B413" s="3"/>
      <c r="C413" s="3"/>
      <c r="D413" s="13"/>
      <c r="E413" s="14">
        <f>IF(C413="","",IFERROR(INDEX(Rates!$B$4:$B$53,MATCH(C413,Rates!$A$4:$A$53,0)),""))</f>
      </c>
      <c r="F413" s="14">
        <f>IF(OR(D413="",NOT(ISNUMBER(E413))),"",D413*E413)</f>
      </c>
      <c r="G413" s="3"/>
    </row>
    <row r="414" spans="1:7">
      <c r="A414" s="10"/>
      <c r="B414" s="3"/>
      <c r="C414" s="3"/>
      <c r="D414" s="13"/>
      <c r="E414" s="14">
        <f>IF(C414="","",IFERROR(INDEX(Rates!$B$4:$B$53,MATCH(C414,Rates!$A$4:$A$53,0)),""))</f>
      </c>
      <c r="F414" s="14">
        <f>IF(OR(D414="",NOT(ISNUMBER(E414))),"",D414*E414)</f>
      </c>
      <c r="G414" s="3"/>
    </row>
    <row r="415" spans="1:7">
      <c r="A415" s="10"/>
      <c r="B415" s="3"/>
      <c r="C415" s="3"/>
      <c r="D415" s="13"/>
      <c r="E415" s="14">
        <f>IF(C415="","",IFERROR(INDEX(Rates!$B$4:$B$53,MATCH(C415,Rates!$A$4:$A$53,0)),""))</f>
      </c>
      <c r="F415" s="14">
        <f>IF(OR(D415="",NOT(ISNUMBER(E415))),"",D415*E415)</f>
      </c>
      <c r="G415" s="3"/>
    </row>
    <row r="416" spans="1:7">
      <c r="A416" s="10"/>
      <c r="B416" s="3"/>
      <c r="C416" s="3"/>
      <c r="D416" s="13"/>
      <c r="E416" s="14">
        <f>IF(C416="","",IFERROR(INDEX(Rates!$B$4:$B$53,MATCH(C416,Rates!$A$4:$A$53,0)),""))</f>
      </c>
      <c r="F416" s="14">
        <f>IF(OR(D416="",NOT(ISNUMBER(E416))),"",D416*E416)</f>
      </c>
      <c r="G416" s="3"/>
    </row>
    <row r="417" spans="1:7">
      <c r="A417" s="10"/>
      <c r="B417" s="3"/>
      <c r="C417" s="3"/>
      <c r="D417" s="13"/>
      <c r="E417" s="14">
        <f>IF(C417="","",IFERROR(INDEX(Rates!$B$4:$B$53,MATCH(C417,Rates!$A$4:$A$53,0)),""))</f>
      </c>
      <c r="F417" s="14">
        <f>IF(OR(D417="",NOT(ISNUMBER(E417))),"",D417*E417)</f>
      </c>
      <c r="G417" s="3"/>
    </row>
    <row r="418" spans="1:7">
      <c r="A418" s="10"/>
      <c r="B418" s="3"/>
      <c r="C418" s="3"/>
      <c r="D418" s="13"/>
      <c r="E418" s="14">
        <f>IF(C418="","",IFERROR(INDEX(Rates!$B$4:$B$53,MATCH(C418,Rates!$A$4:$A$53,0)),""))</f>
      </c>
      <c r="F418" s="14">
        <f>IF(OR(D418="",NOT(ISNUMBER(E418))),"",D418*E418)</f>
      </c>
      <c r="G418" s="3"/>
    </row>
    <row r="419" spans="1:7">
      <c r="A419" s="10"/>
      <c r="B419" s="3"/>
      <c r="C419" s="3"/>
      <c r="D419" s="13"/>
      <c r="E419" s="14">
        <f>IF(C419="","",IFERROR(INDEX(Rates!$B$4:$B$53,MATCH(C419,Rates!$A$4:$A$53,0)),""))</f>
      </c>
      <c r="F419" s="14">
        <f>IF(OR(D419="",NOT(ISNUMBER(E419))),"",D419*E419)</f>
      </c>
      <c r="G419" s="3"/>
    </row>
    <row r="420" spans="1:7">
      <c r="A420" s="10"/>
      <c r="B420" s="3"/>
      <c r="C420" s="3"/>
      <c r="D420" s="13"/>
      <c r="E420" s="14">
        <f>IF(C420="","",IFERROR(INDEX(Rates!$B$4:$B$53,MATCH(C420,Rates!$A$4:$A$53,0)),""))</f>
      </c>
      <c r="F420" s="14">
        <f>IF(OR(D420="",NOT(ISNUMBER(E420))),"",D420*E420)</f>
      </c>
      <c r="G420" s="3"/>
    </row>
    <row r="421" spans="1:7">
      <c r="A421" s="10"/>
      <c r="B421" s="3"/>
      <c r="C421" s="3"/>
      <c r="D421" s="13"/>
      <c r="E421" s="14">
        <f>IF(C421="","",IFERROR(INDEX(Rates!$B$4:$B$53,MATCH(C421,Rates!$A$4:$A$53,0)),""))</f>
      </c>
      <c r="F421" s="14">
        <f>IF(OR(D421="",NOT(ISNUMBER(E421))),"",D421*E421)</f>
      </c>
      <c r="G421" s="3"/>
    </row>
    <row r="422" spans="1:7">
      <c r="A422" s="10"/>
      <c r="B422" s="3"/>
      <c r="C422" s="3"/>
      <c r="D422" s="13"/>
      <c r="E422" s="14">
        <f>IF(C422="","",IFERROR(INDEX(Rates!$B$4:$B$53,MATCH(C422,Rates!$A$4:$A$53,0)),""))</f>
      </c>
      <c r="F422" s="14">
        <f>IF(OR(D422="",NOT(ISNUMBER(E422))),"",D422*E422)</f>
      </c>
      <c r="G422" s="3"/>
    </row>
    <row r="423" spans="1:7">
      <c r="A423" s="10"/>
      <c r="B423" s="3"/>
      <c r="C423" s="3"/>
      <c r="D423" s="13"/>
      <c r="E423" s="14">
        <f>IF(C423="","",IFERROR(INDEX(Rates!$B$4:$B$53,MATCH(C423,Rates!$A$4:$A$53,0)),""))</f>
      </c>
      <c r="F423" s="14">
        <f>IF(OR(D423="",NOT(ISNUMBER(E423))),"",D423*E423)</f>
      </c>
      <c r="G423" s="3"/>
    </row>
    <row r="424" spans="1:7">
      <c r="A424" s="10"/>
      <c r="B424" s="3"/>
      <c r="C424" s="3"/>
      <c r="D424" s="13"/>
      <c r="E424" s="14">
        <f>IF(C424="","",IFERROR(INDEX(Rates!$B$4:$B$53,MATCH(C424,Rates!$A$4:$A$53,0)),""))</f>
      </c>
      <c r="F424" s="14">
        <f>IF(OR(D424="",NOT(ISNUMBER(E424))),"",D424*E424)</f>
      </c>
      <c r="G424" s="3"/>
    </row>
    <row r="425" spans="1:7">
      <c r="A425" s="10"/>
      <c r="B425" s="3"/>
      <c r="C425" s="3"/>
      <c r="D425" s="13"/>
      <c r="E425" s="14">
        <f>IF(C425="","",IFERROR(INDEX(Rates!$B$4:$B$53,MATCH(C425,Rates!$A$4:$A$53,0)),""))</f>
      </c>
      <c r="F425" s="14">
        <f>IF(OR(D425="",NOT(ISNUMBER(E425))),"",D425*E425)</f>
      </c>
      <c r="G425" s="3"/>
    </row>
    <row r="426" spans="1:7">
      <c r="A426" s="10"/>
      <c r="B426" s="3"/>
      <c r="C426" s="3"/>
      <c r="D426" s="13"/>
      <c r="E426" s="14">
        <f>IF(C426="","",IFERROR(INDEX(Rates!$B$4:$B$53,MATCH(C426,Rates!$A$4:$A$53,0)),""))</f>
      </c>
      <c r="F426" s="14">
        <f>IF(OR(D426="",NOT(ISNUMBER(E426))),"",D426*E426)</f>
      </c>
      <c r="G426" s="3"/>
    </row>
    <row r="427" spans="1:7">
      <c r="A427" s="10"/>
      <c r="B427" s="3"/>
      <c r="C427" s="3"/>
      <c r="D427" s="13"/>
      <c r="E427" s="14">
        <f>IF(C427="","",IFERROR(INDEX(Rates!$B$4:$B$53,MATCH(C427,Rates!$A$4:$A$53,0)),""))</f>
      </c>
      <c r="F427" s="14">
        <f>IF(OR(D427="",NOT(ISNUMBER(E427))),"",D427*E427)</f>
      </c>
      <c r="G427" s="3"/>
    </row>
    <row r="428" spans="1:7">
      <c r="A428" s="10"/>
      <c r="B428" s="3"/>
      <c r="C428" s="3"/>
      <c r="D428" s="13"/>
      <c r="E428" s="14">
        <f>IF(C428="","",IFERROR(INDEX(Rates!$B$4:$B$53,MATCH(C428,Rates!$A$4:$A$53,0)),""))</f>
      </c>
      <c r="F428" s="14">
        <f>IF(OR(D428="",NOT(ISNUMBER(E428))),"",D428*E428)</f>
      </c>
      <c r="G428" s="3"/>
    </row>
    <row r="429" spans="1:7">
      <c r="A429" s="10"/>
      <c r="B429" s="3"/>
      <c r="C429" s="3"/>
      <c r="D429" s="13"/>
      <c r="E429" s="14">
        <f>IF(C429="","",IFERROR(INDEX(Rates!$B$4:$B$53,MATCH(C429,Rates!$A$4:$A$53,0)),""))</f>
      </c>
      <c r="F429" s="14">
        <f>IF(OR(D429="",NOT(ISNUMBER(E429))),"",D429*E429)</f>
      </c>
      <c r="G429" s="3"/>
    </row>
    <row r="430" spans="1:7">
      <c r="A430" s="10"/>
      <c r="B430" s="3"/>
      <c r="C430" s="3"/>
      <c r="D430" s="13"/>
      <c r="E430" s="14">
        <f>IF(C430="","",IFERROR(INDEX(Rates!$B$4:$B$53,MATCH(C430,Rates!$A$4:$A$53,0)),""))</f>
      </c>
      <c r="F430" s="14">
        <f>IF(OR(D430="",NOT(ISNUMBER(E430))),"",D430*E430)</f>
      </c>
      <c r="G430" s="3"/>
    </row>
    <row r="431" spans="1:7">
      <c r="A431" s="10"/>
      <c r="B431" s="3"/>
      <c r="C431" s="3"/>
      <c r="D431" s="13"/>
      <c r="E431" s="14">
        <f>IF(C431="","",IFERROR(INDEX(Rates!$B$4:$B$53,MATCH(C431,Rates!$A$4:$A$53,0)),""))</f>
      </c>
      <c r="F431" s="14">
        <f>IF(OR(D431="",NOT(ISNUMBER(E431))),"",D431*E431)</f>
      </c>
      <c r="G431" s="3"/>
    </row>
    <row r="432" spans="1:7">
      <c r="A432" s="10"/>
      <c r="B432" s="3"/>
      <c r="C432" s="3"/>
      <c r="D432" s="13"/>
      <c r="E432" s="14">
        <f>IF(C432="","",IFERROR(INDEX(Rates!$B$4:$B$53,MATCH(C432,Rates!$A$4:$A$53,0)),""))</f>
      </c>
      <c r="F432" s="14">
        <f>IF(OR(D432="",NOT(ISNUMBER(E432))),"",D432*E432)</f>
      </c>
      <c r="G432" s="3"/>
    </row>
    <row r="433" spans="1:7">
      <c r="A433" s="10"/>
      <c r="B433" s="3"/>
      <c r="C433" s="3"/>
      <c r="D433" s="13"/>
      <c r="E433" s="14">
        <f>IF(C433="","",IFERROR(INDEX(Rates!$B$4:$B$53,MATCH(C433,Rates!$A$4:$A$53,0)),""))</f>
      </c>
      <c r="F433" s="14">
        <f>IF(OR(D433="",NOT(ISNUMBER(E433))),"",D433*E433)</f>
      </c>
      <c r="G433" s="3"/>
    </row>
    <row r="434" spans="1:7">
      <c r="A434" s="10"/>
      <c r="B434" s="3"/>
      <c r="C434" s="3"/>
      <c r="D434" s="13"/>
      <c r="E434" s="14">
        <f>IF(C434="","",IFERROR(INDEX(Rates!$B$4:$B$53,MATCH(C434,Rates!$A$4:$A$53,0)),""))</f>
      </c>
      <c r="F434" s="14">
        <f>IF(OR(D434="",NOT(ISNUMBER(E434))),"",D434*E434)</f>
      </c>
      <c r="G434" s="3"/>
    </row>
    <row r="435" spans="1:7">
      <c r="A435" s="10"/>
      <c r="B435" s="3"/>
      <c r="C435" s="3"/>
      <c r="D435" s="13"/>
      <c r="E435" s="14">
        <f>IF(C435="","",IFERROR(INDEX(Rates!$B$4:$B$53,MATCH(C435,Rates!$A$4:$A$53,0)),""))</f>
      </c>
      <c r="F435" s="14">
        <f>IF(OR(D435="",NOT(ISNUMBER(E435))),"",D435*E435)</f>
      </c>
      <c r="G435" s="3"/>
    </row>
    <row r="436" spans="1:7">
      <c r="A436" s="10"/>
      <c r="B436" s="3"/>
      <c r="C436" s="3"/>
      <c r="D436" s="13"/>
      <c r="E436" s="14">
        <f>IF(C436="","",IFERROR(INDEX(Rates!$B$4:$B$53,MATCH(C436,Rates!$A$4:$A$53,0)),""))</f>
      </c>
      <c r="F436" s="14">
        <f>IF(OR(D436="",NOT(ISNUMBER(E436))),"",D436*E436)</f>
      </c>
      <c r="G436" s="3"/>
    </row>
    <row r="437" spans="1:7">
      <c r="A437" s="10"/>
      <c r="B437" s="3"/>
      <c r="C437" s="3"/>
      <c r="D437" s="13"/>
      <c r="E437" s="14">
        <f>IF(C437="","",IFERROR(INDEX(Rates!$B$4:$B$53,MATCH(C437,Rates!$A$4:$A$53,0)),""))</f>
      </c>
      <c r="F437" s="14">
        <f>IF(OR(D437="",NOT(ISNUMBER(E437))),"",D437*E437)</f>
      </c>
      <c r="G437" s="3"/>
    </row>
    <row r="438" spans="1:7">
      <c r="A438" s="10"/>
      <c r="B438" s="3"/>
      <c r="C438" s="3"/>
      <c r="D438" s="13"/>
      <c r="E438" s="14">
        <f>IF(C438="","",IFERROR(INDEX(Rates!$B$4:$B$53,MATCH(C438,Rates!$A$4:$A$53,0)),""))</f>
      </c>
      <c r="F438" s="14">
        <f>IF(OR(D438="",NOT(ISNUMBER(E438))),"",D438*E438)</f>
      </c>
      <c r="G438" s="3"/>
    </row>
    <row r="439" spans="1:7">
      <c r="A439" s="10"/>
      <c r="B439" s="3"/>
      <c r="C439" s="3"/>
      <c r="D439" s="13"/>
      <c r="E439" s="14">
        <f>IF(C439="","",IFERROR(INDEX(Rates!$B$4:$B$53,MATCH(C439,Rates!$A$4:$A$53,0)),""))</f>
      </c>
      <c r="F439" s="14">
        <f>IF(OR(D439="",NOT(ISNUMBER(E439))),"",D439*E439)</f>
      </c>
      <c r="G439" s="3"/>
    </row>
    <row r="440" spans="1:7">
      <c r="A440" s="10"/>
      <c r="B440" s="3"/>
      <c r="C440" s="3"/>
      <c r="D440" s="13"/>
      <c r="E440" s="14">
        <f>IF(C440="","",IFERROR(INDEX(Rates!$B$4:$B$53,MATCH(C440,Rates!$A$4:$A$53,0)),""))</f>
      </c>
      <c r="F440" s="14">
        <f>IF(OR(D440="",NOT(ISNUMBER(E440))),"",D440*E440)</f>
      </c>
      <c r="G440" s="3"/>
    </row>
    <row r="441" spans="1:7">
      <c r="A441" s="10"/>
      <c r="B441" s="3"/>
      <c r="C441" s="3"/>
      <c r="D441" s="13"/>
      <c r="E441" s="14">
        <f>IF(C441="","",IFERROR(INDEX(Rates!$B$4:$B$53,MATCH(C441,Rates!$A$4:$A$53,0)),""))</f>
      </c>
      <c r="F441" s="14">
        <f>IF(OR(D441="",NOT(ISNUMBER(E441))),"",D441*E441)</f>
      </c>
      <c r="G441" s="3"/>
    </row>
    <row r="442" spans="1:7">
      <c r="A442" s="10"/>
      <c r="B442" s="3"/>
      <c r="C442" s="3"/>
      <c r="D442" s="13"/>
      <c r="E442" s="14">
        <f>IF(C442="","",IFERROR(INDEX(Rates!$B$4:$B$53,MATCH(C442,Rates!$A$4:$A$53,0)),""))</f>
      </c>
      <c r="F442" s="14">
        <f>IF(OR(D442="",NOT(ISNUMBER(E442))),"",D442*E442)</f>
      </c>
      <c r="G442" s="3"/>
    </row>
    <row r="443" spans="1:7">
      <c r="A443" s="10"/>
      <c r="B443" s="3"/>
      <c r="C443" s="3"/>
      <c r="D443" s="13"/>
      <c r="E443" s="14">
        <f>IF(C443="","",IFERROR(INDEX(Rates!$B$4:$B$53,MATCH(C443,Rates!$A$4:$A$53,0)),""))</f>
      </c>
      <c r="F443" s="14">
        <f>IF(OR(D443="",NOT(ISNUMBER(E443))),"",D443*E443)</f>
      </c>
      <c r="G443" s="3"/>
    </row>
    <row r="444" spans="1:7">
      <c r="A444" s="10"/>
      <c r="B444" s="3"/>
      <c r="C444" s="3"/>
      <c r="D444" s="13"/>
      <c r="E444" s="14">
        <f>IF(C444="","",IFERROR(INDEX(Rates!$B$4:$B$53,MATCH(C444,Rates!$A$4:$A$53,0)),""))</f>
      </c>
      <c r="F444" s="14">
        <f>IF(OR(D444="",NOT(ISNUMBER(E444))),"",D444*E444)</f>
      </c>
      <c r="G444" s="3"/>
    </row>
    <row r="445" spans="1:7">
      <c r="A445" s="10"/>
      <c r="B445" s="3"/>
      <c r="C445" s="3"/>
      <c r="D445" s="13"/>
      <c r="E445" s="14">
        <f>IF(C445="","",IFERROR(INDEX(Rates!$B$4:$B$53,MATCH(C445,Rates!$A$4:$A$53,0)),""))</f>
      </c>
      <c r="F445" s="14">
        <f>IF(OR(D445="",NOT(ISNUMBER(E445))),"",D445*E445)</f>
      </c>
      <c r="G445" s="3"/>
    </row>
    <row r="446" spans="1:7">
      <c r="A446" s="10"/>
      <c r="B446" s="3"/>
      <c r="C446" s="3"/>
      <c r="D446" s="13"/>
      <c r="E446" s="14">
        <f>IF(C446="","",IFERROR(INDEX(Rates!$B$4:$B$53,MATCH(C446,Rates!$A$4:$A$53,0)),""))</f>
      </c>
      <c r="F446" s="14">
        <f>IF(OR(D446="",NOT(ISNUMBER(E446))),"",D446*E446)</f>
      </c>
      <c r="G446" s="3"/>
    </row>
    <row r="447" spans="1:7">
      <c r="A447" s="10"/>
      <c r="B447" s="3"/>
      <c r="C447" s="3"/>
      <c r="D447" s="13"/>
      <c r="E447" s="14">
        <f>IF(C447="","",IFERROR(INDEX(Rates!$B$4:$B$53,MATCH(C447,Rates!$A$4:$A$53,0)),""))</f>
      </c>
      <c r="F447" s="14">
        <f>IF(OR(D447="",NOT(ISNUMBER(E447))),"",D447*E447)</f>
      </c>
      <c r="G447" s="3"/>
    </row>
    <row r="448" spans="1:7">
      <c r="A448" s="10"/>
      <c r="B448" s="3"/>
      <c r="C448" s="3"/>
      <c r="D448" s="13"/>
      <c r="E448" s="14">
        <f>IF(C448="","",IFERROR(INDEX(Rates!$B$4:$B$53,MATCH(C448,Rates!$A$4:$A$53,0)),""))</f>
      </c>
      <c r="F448" s="14">
        <f>IF(OR(D448="",NOT(ISNUMBER(E448))),"",D448*E448)</f>
      </c>
      <c r="G448" s="3"/>
    </row>
    <row r="449" spans="1:7">
      <c r="A449" s="10"/>
      <c r="B449" s="3"/>
      <c r="C449" s="3"/>
      <c r="D449" s="13"/>
      <c r="E449" s="14">
        <f>IF(C449="","",IFERROR(INDEX(Rates!$B$4:$B$53,MATCH(C449,Rates!$A$4:$A$53,0)),""))</f>
      </c>
      <c r="F449" s="14">
        <f>IF(OR(D449="",NOT(ISNUMBER(E449))),"",D449*E449)</f>
      </c>
      <c r="G449" s="3"/>
    </row>
    <row r="450" spans="1:7">
      <c r="A450" s="10"/>
      <c r="B450" s="3"/>
      <c r="C450" s="3"/>
      <c r="D450" s="13"/>
      <c r="E450" s="14">
        <f>IF(C450="","",IFERROR(INDEX(Rates!$B$4:$B$53,MATCH(C450,Rates!$A$4:$A$53,0)),""))</f>
      </c>
      <c r="F450" s="14">
        <f>IF(OR(D450="",NOT(ISNUMBER(E450))),"",D450*E450)</f>
      </c>
      <c r="G450" s="3"/>
    </row>
    <row r="451" spans="1:7">
      <c r="A451" s="10"/>
      <c r="B451" s="3"/>
      <c r="C451" s="3"/>
      <c r="D451" s="13"/>
      <c r="E451" s="14">
        <f>IF(C451="","",IFERROR(INDEX(Rates!$B$4:$B$53,MATCH(C451,Rates!$A$4:$A$53,0)),""))</f>
      </c>
      <c r="F451" s="14">
        <f>IF(OR(D451="",NOT(ISNUMBER(E451))),"",D451*E451)</f>
      </c>
      <c r="G451" s="3"/>
    </row>
    <row r="452" spans="1:7">
      <c r="A452" s="10"/>
      <c r="B452" s="3"/>
      <c r="C452" s="3"/>
      <c r="D452" s="13"/>
      <c r="E452" s="14">
        <f>IF(C452="","",IFERROR(INDEX(Rates!$B$4:$B$53,MATCH(C452,Rates!$A$4:$A$53,0)),""))</f>
      </c>
      <c r="F452" s="14">
        <f>IF(OR(D452="",NOT(ISNUMBER(E452))),"",D452*E452)</f>
      </c>
      <c r="G452" s="3"/>
    </row>
    <row r="453" spans="1:7">
      <c r="A453" s="10"/>
      <c r="B453" s="3"/>
      <c r="C453" s="3"/>
      <c r="D453" s="13"/>
      <c r="E453" s="14">
        <f>IF(C453="","",IFERROR(INDEX(Rates!$B$4:$B$53,MATCH(C453,Rates!$A$4:$A$53,0)),""))</f>
      </c>
      <c r="F453" s="14">
        <f>IF(OR(D453="",NOT(ISNUMBER(E453))),"",D453*E453)</f>
      </c>
      <c r="G453" s="3"/>
    </row>
    <row r="454" spans="1:7">
      <c r="A454" s="10"/>
      <c r="B454" s="3"/>
      <c r="C454" s="3"/>
      <c r="D454" s="13"/>
      <c r="E454" s="14">
        <f>IF(C454="","",IFERROR(INDEX(Rates!$B$4:$B$53,MATCH(C454,Rates!$A$4:$A$53,0)),""))</f>
      </c>
      <c r="F454" s="14">
        <f>IF(OR(D454="",NOT(ISNUMBER(E454))),"",D454*E454)</f>
      </c>
      <c r="G454" s="3"/>
    </row>
    <row r="455" spans="1:7">
      <c r="A455" s="10"/>
      <c r="B455" s="3"/>
      <c r="C455" s="3"/>
      <c r="D455" s="13"/>
      <c r="E455" s="14">
        <f>IF(C455="","",IFERROR(INDEX(Rates!$B$4:$B$53,MATCH(C455,Rates!$A$4:$A$53,0)),""))</f>
      </c>
      <c r="F455" s="14">
        <f>IF(OR(D455="",NOT(ISNUMBER(E455))),"",D455*E455)</f>
      </c>
      <c r="G455" s="3"/>
    </row>
    <row r="456" spans="1:7">
      <c r="A456" s="10"/>
      <c r="B456" s="3"/>
      <c r="C456" s="3"/>
      <c r="D456" s="13"/>
      <c r="E456" s="14">
        <f>IF(C456="","",IFERROR(INDEX(Rates!$B$4:$B$53,MATCH(C456,Rates!$A$4:$A$53,0)),""))</f>
      </c>
      <c r="F456" s="14">
        <f>IF(OR(D456="",NOT(ISNUMBER(E456))),"",D456*E456)</f>
      </c>
      <c r="G456" s="3"/>
    </row>
    <row r="457" spans="1:7">
      <c r="A457" s="10"/>
      <c r="B457" s="3"/>
      <c r="C457" s="3"/>
      <c r="D457" s="13"/>
      <c r="E457" s="14">
        <f>IF(C457="","",IFERROR(INDEX(Rates!$B$4:$B$53,MATCH(C457,Rates!$A$4:$A$53,0)),""))</f>
      </c>
      <c r="F457" s="14">
        <f>IF(OR(D457="",NOT(ISNUMBER(E457))),"",D457*E457)</f>
      </c>
      <c r="G457" s="3"/>
    </row>
    <row r="458" spans="1:7">
      <c r="A458" s="10"/>
      <c r="B458" s="3"/>
      <c r="C458" s="3"/>
      <c r="D458" s="13"/>
      <c r="E458" s="14">
        <f>IF(C458="","",IFERROR(INDEX(Rates!$B$4:$B$53,MATCH(C458,Rates!$A$4:$A$53,0)),""))</f>
      </c>
      <c r="F458" s="14">
        <f>IF(OR(D458="",NOT(ISNUMBER(E458))),"",D458*E458)</f>
      </c>
      <c r="G458" s="3"/>
    </row>
    <row r="459" spans="1:7">
      <c r="A459" s="10"/>
      <c r="B459" s="3"/>
      <c r="C459" s="3"/>
      <c r="D459" s="13"/>
      <c r="E459" s="14">
        <f>IF(C459="","",IFERROR(INDEX(Rates!$B$4:$B$53,MATCH(C459,Rates!$A$4:$A$53,0)),""))</f>
      </c>
      <c r="F459" s="14">
        <f>IF(OR(D459="",NOT(ISNUMBER(E459))),"",D459*E459)</f>
      </c>
      <c r="G459" s="3"/>
    </row>
    <row r="460" spans="1:7">
      <c r="A460" s="10"/>
      <c r="B460" s="3"/>
      <c r="C460" s="3"/>
      <c r="D460" s="13"/>
      <c r="E460" s="14">
        <f>IF(C460="","",IFERROR(INDEX(Rates!$B$4:$B$53,MATCH(C460,Rates!$A$4:$A$53,0)),""))</f>
      </c>
      <c r="F460" s="14">
        <f>IF(OR(D460="",NOT(ISNUMBER(E460))),"",D460*E460)</f>
      </c>
      <c r="G460" s="3"/>
    </row>
    <row r="461" spans="1:7">
      <c r="A461" s="10"/>
      <c r="B461" s="3"/>
      <c r="C461" s="3"/>
      <c r="D461" s="13"/>
      <c r="E461" s="14">
        <f>IF(C461="","",IFERROR(INDEX(Rates!$B$4:$B$53,MATCH(C461,Rates!$A$4:$A$53,0)),""))</f>
      </c>
      <c r="F461" s="14">
        <f>IF(OR(D461="",NOT(ISNUMBER(E461))),"",D461*E461)</f>
      </c>
      <c r="G461" s="3"/>
    </row>
    <row r="462" spans="1:7">
      <c r="A462" s="10"/>
      <c r="B462" s="3"/>
      <c r="C462" s="3"/>
      <c r="D462" s="13"/>
      <c r="E462" s="14">
        <f>IF(C462="","",IFERROR(INDEX(Rates!$B$4:$B$53,MATCH(C462,Rates!$A$4:$A$53,0)),""))</f>
      </c>
      <c r="F462" s="14">
        <f>IF(OR(D462="",NOT(ISNUMBER(E462))),"",D462*E462)</f>
      </c>
      <c r="G462" s="3"/>
    </row>
    <row r="463" spans="1:7">
      <c r="A463" s="10"/>
      <c r="B463" s="3"/>
      <c r="C463" s="3"/>
      <c r="D463" s="13"/>
      <c r="E463" s="14">
        <f>IF(C463="","",IFERROR(INDEX(Rates!$B$4:$B$53,MATCH(C463,Rates!$A$4:$A$53,0)),""))</f>
      </c>
      <c r="F463" s="14">
        <f>IF(OR(D463="",NOT(ISNUMBER(E463))),"",D463*E463)</f>
      </c>
      <c r="G463" s="3"/>
    </row>
    <row r="464" spans="1:7">
      <c r="A464" s="10"/>
      <c r="B464" s="3"/>
      <c r="C464" s="3"/>
      <c r="D464" s="13"/>
      <c r="E464" s="14">
        <f>IF(C464="","",IFERROR(INDEX(Rates!$B$4:$B$53,MATCH(C464,Rates!$A$4:$A$53,0)),""))</f>
      </c>
      <c r="F464" s="14">
        <f>IF(OR(D464="",NOT(ISNUMBER(E464))),"",D464*E464)</f>
      </c>
      <c r="G464" s="3"/>
    </row>
    <row r="465" spans="1:7">
      <c r="A465" s="10"/>
      <c r="B465" s="3"/>
      <c r="C465" s="3"/>
      <c r="D465" s="13"/>
      <c r="E465" s="14">
        <f>IF(C465="","",IFERROR(INDEX(Rates!$B$4:$B$53,MATCH(C465,Rates!$A$4:$A$53,0)),""))</f>
      </c>
      <c r="F465" s="14">
        <f>IF(OR(D465="",NOT(ISNUMBER(E465))),"",D465*E465)</f>
      </c>
      <c r="G465" s="3"/>
    </row>
    <row r="466" spans="1:7">
      <c r="A466" s="10"/>
      <c r="B466" s="3"/>
      <c r="C466" s="3"/>
      <c r="D466" s="13"/>
      <c r="E466" s="14">
        <f>IF(C466="","",IFERROR(INDEX(Rates!$B$4:$B$53,MATCH(C466,Rates!$A$4:$A$53,0)),""))</f>
      </c>
      <c r="F466" s="14">
        <f>IF(OR(D466="",NOT(ISNUMBER(E466))),"",D466*E466)</f>
      </c>
      <c r="G466" s="3"/>
    </row>
    <row r="467" spans="1:7">
      <c r="A467" s="10"/>
      <c r="B467" s="3"/>
      <c r="C467" s="3"/>
      <c r="D467" s="13"/>
      <c r="E467" s="14">
        <f>IF(C467="","",IFERROR(INDEX(Rates!$B$4:$B$53,MATCH(C467,Rates!$A$4:$A$53,0)),""))</f>
      </c>
      <c r="F467" s="14">
        <f>IF(OR(D467="",NOT(ISNUMBER(E467))),"",D467*E467)</f>
      </c>
      <c r="G467" s="3"/>
    </row>
    <row r="468" spans="1:7">
      <c r="A468" s="10"/>
      <c r="B468" s="3"/>
      <c r="C468" s="3"/>
      <c r="D468" s="13"/>
      <c r="E468" s="14">
        <f>IF(C468="","",IFERROR(INDEX(Rates!$B$4:$B$53,MATCH(C468,Rates!$A$4:$A$53,0)),""))</f>
      </c>
      <c r="F468" s="14">
        <f>IF(OR(D468="",NOT(ISNUMBER(E468))),"",D468*E468)</f>
      </c>
      <c r="G468" s="3"/>
    </row>
    <row r="469" spans="1:7">
      <c r="A469" s="10"/>
      <c r="B469" s="3"/>
      <c r="C469" s="3"/>
      <c r="D469" s="13"/>
      <c r="E469" s="14">
        <f>IF(C469="","",IFERROR(INDEX(Rates!$B$4:$B$53,MATCH(C469,Rates!$A$4:$A$53,0)),""))</f>
      </c>
      <c r="F469" s="14">
        <f>IF(OR(D469="",NOT(ISNUMBER(E469))),"",D469*E469)</f>
      </c>
      <c r="G469" s="3"/>
    </row>
    <row r="470" spans="1:7">
      <c r="A470" s="10"/>
      <c r="B470" s="3"/>
      <c r="C470" s="3"/>
      <c r="D470" s="13"/>
      <c r="E470" s="14">
        <f>IF(C470="","",IFERROR(INDEX(Rates!$B$4:$B$53,MATCH(C470,Rates!$A$4:$A$53,0)),""))</f>
      </c>
      <c r="F470" s="14">
        <f>IF(OR(D470="",NOT(ISNUMBER(E470))),"",D470*E470)</f>
      </c>
      <c r="G470" s="3"/>
    </row>
    <row r="471" spans="1:7">
      <c r="A471" s="10"/>
      <c r="B471" s="3"/>
      <c r="C471" s="3"/>
      <c r="D471" s="13"/>
      <c r="E471" s="14">
        <f>IF(C471="","",IFERROR(INDEX(Rates!$B$4:$B$53,MATCH(C471,Rates!$A$4:$A$53,0)),""))</f>
      </c>
      <c r="F471" s="14">
        <f>IF(OR(D471="",NOT(ISNUMBER(E471))),"",D471*E471)</f>
      </c>
      <c r="G471" s="3"/>
    </row>
    <row r="472" spans="1:7">
      <c r="A472" s="10"/>
      <c r="B472" s="3"/>
      <c r="C472" s="3"/>
      <c r="D472" s="13"/>
      <c r="E472" s="14">
        <f>IF(C472="","",IFERROR(INDEX(Rates!$B$4:$B$53,MATCH(C472,Rates!$A$4:$A$53,0)),""))</f>
      </c>
      <c r="F472" s="14">
        <f>IF(OR(D472="",NOT(ISNUMBER(E472))),"",D472*E472)</f>
      </c>
      <c r="G472" s="3"/>
    </row>
    <row r="473" spans="1:7">
      <c r="A473" s="10"/>
      <c r="B473" s="3"/>
      <c r="C473" s="3"/>
      <c r="D473" s="13"/>
      <c r="E473" s="14">
        <f>IF(C473="","",IFERROR(INDEX(Rates!$B$4:$B$53,MATCH(C473,Rates!$A$4:$A$53,0)),""))</f>
      </c>
      <c r="F473" s="14">
        <f>IF(OR(D473="",NOT(ISNUMBER(E473))),"",D473*E473)</f>
      </c>
      <c r="G473" s="3"/>
    </row>
    <row r="474" spans="1:7">
      <c r="A474" s="10"/>
      <c r="B474" s="3"/>
      <c r="C474" s="3"/>
      <c r="D474" s="13"/>
      <c r="E474" s="14">
        <f>IF(C474="","",IFERROR(INDEX(Rates!$B$4:$B$53,MATCH(C474,Rates!$A$4:$A$53,0)),""))</f>
      </c>
      <c r="F474" s="14">
        <f>IF(OR(D474="",NOT(ISNUMBER(E474))),"",D474*E474)</f>
      </c>
      <c r="G474" s="3"/>
    </row>
    <row r="475" spans="1:7">
      <c r="A475" s="10"/>
      <c r="B475" s="3"/>
      <c r="C475" s="3"/>
      <c r="D475" s="13"/>
      <c r="E475" s="14">
        <f>IF(C475="","",IFERROR(INDEX(Rates!$B$4:$B$53,MATCH(C475,Rates!$A$4:$A$53,0)),""))</f>
      </c>
      <c r="F475" s="14">
        <f>IF(OR(D475="",NOT(ISNUMBER(E475))),"",D475*E475)</f>
      </c>
      <c r="G475" s="3"/>
    </row>
    <row r="476" spans="1:7">
      <c r="A476" s="10"/>
      <c r="B476" s="3"/>
      <c r="C476" s="3"/>
      <c r="D476" s="13"/>
      <c r="E476" s="14">
        <f>IF(C476="","",IFERROR(INDEX(Rates!$B$4:$B$53,MATCH(C476,Rates!$A$4:$A$53,0)),""))</f>
      </c>
      <c r="F476" s="14">
        <f>IF(OR(D476="",NOT(ISNUMBER(E476))),"",D476*E476)</f>
      </c>
      <c r="G476" s="3"/>
    </row>
    <row r="477" spans="1:7">
      <c r="A477" s="10"/>
      <c r="B477" s="3"/>
      <c r="C477" s="3"/>
      <c r="D477" s="13"/>
      <c r="E477" s="14">
        <f>IF(C477="","",IFERROR(INDEX(Rates!$B$4:$B$53,MATCH(C477,Rates!$A$4:$A$53,0)),""))</f>
      </c>
      <c r="F477" s="14">
        <f>IF(OR(D477="",NOT(ISNUMBER(E477))),"",D477*E477)</f>
      </c>
      <c r="G477" s="3"/>
    </row>
    <row r="478" spans="1:7">
      <c r="A478" s="10"/>
      <c r="B478" s="3"/>
      <c r="C478" s="3"/>
      <c r="D478" s="13"/>
      <c r="E478" s="14">
        <f>IF(C478="","",IFERROR(INDEX(Rates!$B$4:$B$53,MATCH(C478,Rates!$A$4:$A$53,0)),""))</f>
      </c>
      <c r="F478" s="14">
        <f>IF(OR(D478="",NOT(ISNUMBER(E478))),"",D478*E478)</f>
      </c>
      <c r="G478" s="3"/>
    </row>
    <row r="479" spans="1:7">
      <c r="A479" s="10"/>
      <c r="B479" s="3"/>
      <c r="C479" s="3"/>
      <c r="D479" s="13"/>
      <c r="E479" s="14">
        <f>IF(C479="","",IFERROR(INDEX(Rates!$B$4:$B$53,MATCH(C479,Rates!$A$4:$A$53,0)),""))</f>
      </c>
      <c r="F479" s="14">
        <f>IF(OR(D479="",NOT(ISNUMBER(E479))),"",D479*E479)</f>
      </c>
      <c r="G479" s="3"/>
    </row>
    <row r="480" spans="1:7">
      <c r="A480" s="10"/>
      <c r="B480" s="3"/>
      <c r="C480" s="3"/>
      <c r="D480" s="13"/>
      <c r="E480" s="14">
        <f>IF(C480="","",IFERROR(INDEX(Rates!$B$4:$B$53,MATCH(C480,Rates!$A$4:$A$53,0)),""))</f>
      </c>
      <c r="F480" s="14">
        <f>IF(OR(D480="",NOT(ISNUMBER(E480))),"",D480*E480)</f>
      </c>
      <c r="G480" s="3"/>
    </row>
    <row r="481" spans="1:7">
      <c r="A481" s="10"/>
      <c r="B481" s="3"/>
      <c r="C481" s="3"/>
      <c r="D481" s="13"/>
      <c r="E481" s="14">
        <f>IF(C481="","",IFERROR(INDEX(Rates!$B$4:$B$53,MATCH(C481,Rates!$A$4:$A$53,0)),""))</f>
      </c>
      <c r="F481" s="14">
        <f>IF(OR(D481="",NOT(ISNUMBER(E481))),"",D481*E481)</f>
      </c>
      <c r="G481" s="3"/>
    </row>
    <row r="482" spans="1:7">
      <c r="A482" s="10"/>
      <c r="B482" s="3"/>
      <c r="C482" s="3"/>
      <c r="D482" s="13"/>
      <c r="E482" s="14">
        <f>IF(C482="","",IFERROR(INDEX(Rates!$B$4:$B$53,MATCH(C482,Rates!$A$4:$A$53,0)),""))</f>
      </c>
      <c r="F482" s="14">
        <f>IF(OR(D482="",NOT(ISNUMBER(E482))),"",D482*E482)</f>
      </c>
      <c r="G482" s="3"/>
    </row>
    <row r="483" spans="1:7">
      <c r="A483" s="10"/>
      <c r="B483" s="3"/>
      <c r="C483" s="3"/>
      <c r="D483" s="13"/>
      <c r="E483" s="14">
        <f>IF(C483="","",IFERROR(INDEX(Rates!$B$4:$B$53,MATCH(C483,Rates!$A$4:$A$53,0)),""))</f>
      </c>
      <c r="F483" s="14">
        <f>IF(OR(D483="",NOT(ISNUMBER(E483))),"",D483*E483)</f>
      </c>
      <c r="G483" s="3"/>
    </row>
    <row r="484" spans="1:7">
      <c r="A484" s="10"/>
      <c r="B484" s="3"/>
      <c r="C484" s="3"/>
      <c r="D484" s="13"/>
      <c r="E484" s="14">
        <f>IF(C484="","",IFERROR(INDEX(Rates!$B$4:$B$53,MATCH(C484,Rates!$A$4:$A$53,0)),""))</f>
      </c>
      <c r="F484" s="14">
        <f>IF(OR(D484="",NOT(ISNUMBER(E484))),"",D484*E484)</f>
      </c>
      <c r="G484" s="3"/>
    </row>
    <row r="485" spans="1:7">
      <c r="A485" s="10"/>
      <c r="B485" s="3"/>
      <c r="C485" s="3"/>
      <c r="D485" s="13"/>
      <c r="E485" s="14">
        <f>IF(C485="","",IFERROR(INDEX(Rates!$B$4:$B$53,MATCH(C485,Rates!$A$4:$A$53,0)),""))</f>
      </c>
      <c r="F485" s="14">
        <f>IF(OR(D485="",NOT(ISNUMBER(E485))),"",D485*E485)</f>
      </c>
      <c r="G485" s="3"/>
    </row>
    <row r="486" spans="1:7">
      <c r="A486" s="10"/>
      <c r="B486" s="3"/>
      <c r="C486" s="3"/>
      <c r="D486" s="13"/>
      <c r="E486" s="14">
        <f>IF(C486="","",IFERROR(INDEX(Rates!$B$4:$B$53,MATCH(C486,Rates!$A$4:$A$53,0)),""))</f>
      </c>
      <c r="F486" s="14">
        <f>IF(OR(D486="",NOT(ISNUMBER(E486))),"",D486*E486)</f>
      </c>
      <c r="G486" s="3"/>
    </row>
    <row r="487" spans="1:7">
      <c r="A487" s="10"/>
      <c r="B487" s="3"/>
      <c r="C487" s="3"/>
      <c r="D487" s="13"/>
      <c r="E487" s="14">
        <f>IF(C487="","",IFERROR(INDEX(Rates!$B$4:$B$53,MATCH(C487,Rates!$A$4:$A$53,0)),""))</f>
      </c>
      <c r="F487" s="14">
        <f>IF(OR(D487="",NOT(ISNUMBER(E487))),"",D487*E487)</f>
      </c>
      <c r="G487" s="3"/>
    </row>
    <row r="488" spans="1:7">
      <c r="A488" s="10"/>
      <c r="B488" s="3"/>
      <c r="C488" s="3"/>
      <c r="D488" s="13"/>
      <c r="E488" s="14">
        <f>IF(C488="","",IFERROR(INDEX(Rates!$B$4:$B$53,MATCH(C488,Rates!$A$4:$A$53,0)),""))</f>
      </c>
      <c r="F488" s="14">
        <f>IF(OR(D488="",NOT(ISNUMBER(E488))),"",D488*E488)</f>
      </c>
      <c r="G488" s="3"/>
    </row>
    <row r="489" spans="1:7">
      <c r="A489" s="10"/>
      <c r="B489" s="3"/>
      <c r="C489" s="3"/>
      <c r="D489" s="13"/>
      <c r="E489" s="14">
        <f>IF(C489="","",IFERROR(INDEX(Rates!$B$4:$B$53,MATCH(C489,Rates!$A$4:$A$53,0)),""))</f>
      </c>
      <c r="F489" s="14">
        <f>IF(OR(D489="",NOT(ISNUMBER(E489))),"",D489*E489)</f>
      </c>
      <c r="G489" s="3"/>
    </row>
    <row r="490" spans="1:7">
      <c r="A490" s="10"/>
      <c r="B490" s="3"/>
      <c r="C490" s="3"/>
      <c r="D490" s="13"/>
      <c r="E490" s="14">
        <f>IF(C490="","",IFERROR(INDEX(Rates!$B$4:$B$53,MATCH(C490,Rates!$A$4:$A$53,0)),""))</f>
      </c>
      <c r="F490" s="14">
        <f>IF(OR(D490="",NOT(ISNUMBER(E490))),"",D490*E490)</f>
      </c>
      <c r="G490" s="3"/>
    </row>
    <row r="491" spans="1:7">
      <c r="A491" s="10"/>
      <c r="B491" s="3"/>
      <c r="C491" s="3"/>
      <c r="D491" s="13"/>
      <c r="E491" s="14">
        <f>IF(C491="","",IFERROR(INDEX(Rates!$B$4:$B$53,MATCH(C491,Rates!$A$4:$A$53,0)),""))</f>
      </c>
      <c r="F491" s="14">
        <f>IF(OR(D491="",NOT(ISNUMBER(E491))),"",D491*E491)</f>
      </c>
      <c r="G491" s="3"/>
    </row>
    <row r="492" spans="1:7">
      <c r="A492" s="10"/>
      <c r="B492" s="3"/>
      <c r="C492" s="3"/>
      <c r="D492" s="13"/>
      <c r="E492" s="14">
        <f>IF(C492="","",IFERROR(INDEX(Rates!$B$4:$B$53,MATCH(C492,Rates!$A$4:$A$53,0)),""))</f>
      </c>
      <c r="F492" s="14">
        <f>IF(OR(D492="",NOT(ISNUMBER(E492))),"",D492*E492)</f>
      </c>
      <c r="G492" s="3"/>
    </row>
    <row r="493" spans="1:7">
      <c r="A493" s="10"/>
      <c r="B493" s="3"/>
      <c r="C493" s="3"/>
      <c r="D493" s="13"/>
      <c r="E493" s="14">
        <f>IF(C493="","",IFERROR(INDEX(Rates!$B$4:$B$53,MATCH(C493,Rates!$A$4:$A$53,0)),""))</f>
      </c>
      <c r="F493" s="14">
        <f>IF(OR(D493="",NOT(ISNUMBER(E493))),"",D493*E493)</f>
      </c>
      <c r="G493" s="3"/>
    </row>
    <row r="494" spans="1:7">
      <c r="A494" s="10"/>
      <c r="B494" s="3"/>
      <c r="C494" s="3"/>
      <c r="D494" s="13"/>
      <c r="E494" s="14">
        <f>IF(C494="","",IFERROR(INDEX(Rates!$B$4:$B$53,MATCH(C494,Rates!$A$4:$A$53,0)),""))</f>
      </c>
      <c r="F494" s="14">
        <f>IF(OR(D494="",NOT(ISNUMBER(E494))),"",D494*E494)</f>
      </c>
      <c r="G494" s="3"/>
    </row>
    <row r="495" spans="1:7">
      <c r="A495" s="10"/>
      <c r="B495" s="3"/>
      <c r="C495" s="3"/>
      <c r="D495" s="13"/>
      <c r="E495" s="14">
        <f>IF(C495="","",IFERROR(INDEX(Rates!$B$4:$B$53,MATCH(C495,Rates!$A$4:$A$53,0)),""))</f>
      </c>
      <c r="F495" s="14">
        <f>IF(OR(D495="",NOT(ISNUMBER(E495))),"",D495*E495)</f>
      </c>
      <c r="G495" s="3"/>
    </row>
    <row r="496" spans="1:7">
      <c r="A496" s="10"/>
      <c r="B496" s="3"/>
      <c r="C496" s="3"/>
      <c r="D496" s="13"/>
      <c r="E496" s="14">
        <f>IF(C496="","",IFERROR(INDEX(Rates!$B$4:$B$53,MATCH(C496,Rates!$A$4:$A$53,0)),""))</f>
      </c>
      <c r="F496" s="14">
        <f>IF(OR(D496="",NOT(ISNUMBER(E496))),"",D496*E496)</f>
      </c>
      <c r="G496" s="3"/>
    </row>
    <row r="497" spans="1:7">
      <c r="A497" s="10"/>
      <c r="B497" s="3"/>
      <c r="C497" s="3"/>
      <c r="D497" s="13"/>
      <c r="E497" s="14">
        <f>IF(C497="","",IFERROR(INDEX(Rates!$B$4:$B$53,MATCH(C497,Rates!$A$4:$A$53,0)),""))</f>
      </c>
      <c r="F497" s="14">
        <f>IF(OR(D497="",NOT(ISNUMBER(E497))),"",D497*E497)</f>
      </c>
      <c r="G497" s="3"/>
    </row>
    <row r="498" spans="1:7">
      <c r="A498" s="10"/>
      <c r="B498" s="3"/>
      <c r="C498" s="3"/>
      <c r="D498" s="13"/>
      <c r="E498" s="14">
        <f>IF(C498="","",IFERROR(INDEX(Rates!$B$4:$B$53,MATCH(C498,Rates!$A$4:$A$53,0)),""))</f>
      </c>
      <c r="F498" s="14">
        <f>IF(OR(D498="",NOT(ISNUMBER(E498))),"",D498*E498)</f>
      </c>
      <c r="G498" s="3"/>
    </row>
    <row r="499" spans="1:7">
      <c r="A499" s="10"/>
      <c r="B499" s="3"/>
      <c r="C499" s="3"/>
      <c r="D499" s="13"/>
      <c r="E499" s="14">
        <f>IF(C499="","",IFERROR(INDEX(Rates!$B$4:$B$53,MATCH(C499,Rates!$A$4:$A$53,0)),""))</f>
      </c>
      <c r="F499" s="14">
        <f>IF(OR(D499="",NOT(ISNUMBER(E499))),"",D499*E499)</f>
      </c>
      <c r="G499" s="3"/>
    </row>
    <row r="500" spans="1:7">
      <c r="A500" s="10"/>
      <c r="B500" s="3"/>
      <c r="C500" s="3"/>
      <c r="D500" s="13"/>
      <c r="E500" s="14">
        <f>IF(C500="","",IFERROR(INDEX(Rates!$B$4:$B$53,MATCH(C500,Rates!$A$4:$A$53,0)),""))</f>
      </c>
      <c r="F500" s="14">
        <f>IF(OR(D500="",NOT(ISNUMBER(E500))),"",D500*E500)</f>
      </c>
      <c r="G500" s="3"/>
    </row>
    <row r="501" spans="1:7">
      <c r="A501" s="10"/>
      <c r="B501" s="3"/>
      <c r="C501" s="3"/>
      <c r="D501" s="13"/>
      <c r="E501" s="14">
        <f>IF(C501="","",IFERROR(INDEX(Rates!$B$4:$B$53,MATCH(C501,Rates!$A$4:$A$53,0)),""))</f>
      </c>
      <c r="F501" s="14">
        <f>IF(OR(D501="",NOT(ISNUMBER(E501))),"",D501*E501)</f>
      </c>
      <c r="G501" s="3"/>
    </row>
    <row r="502" spans="1:7">
      <c r="A502" s="10"/>
      <c r="B502" s="3"/>
      <c r="C502" s="3"/>
      <c r="D502" s="13"/>
      <c r="E502" s="14">
        <f>IF(C502="","",IFERROR(INDEX(Rates!$B$4:$B$53,MATCH(C502,Rates!$A$4:$A$53,0)),""))</f>
      </c>
      <c r="F502" s="14">
        <f>IF(OR(D502="",NOT(ISNUMBER(E502))),"",D502*E502)</f>
      </c>
      <c r="G502" s="3"/>
    </row>
    <row r="503" spans="1:7">
      <c r="A503" s="10"/>
      <c r="B503" s="3"/>
      <c r="C503" s="3"/>
      <c r="D503" s="13"/>
      <c r="E503" s="14">
        <f>IF(C503="","",IFERROR(INDEX(Rates!$B$4:$B$53,MATCH(C503,Rates!$A$4:$A$53,0)),""))</f>
      </c>
      <c r="F503" s="14">
        <f>IF(OR(D503="",NOT(ISNUMBER(E503))),"",D503*E503)</f>
      </c>
      <c r="G503" s="3"/>
    </row>
  </sheetData>
  <dataValidations count="2">
    <dataValidation type="list" errorStyle="warning" operator="between" allowBlank="1" showDropDown="0" showInputMessage="0" showErrorMessage="1" errorTitle="Not on the list" error="Pick a value from the list, or keep what you typed." sqref="B4:B503">
      <formula1>Projects!$A$4:$A$53</formula1>
    </dataValidation>
    <dataValidation type="list" errorStyle="warning" operator="between" allowBlank="1" showDropDown="0" showInputMessage="0" showErrorMessage="1" errorTitle="Not on the list" error="Pick a value from the list, or keep what you typed." sqref="C4:C503">
      <formula1>Rates!$A$4:$A$53</formula1>
    </dataValidation>
  </dataValidations>
  <printOptions gridLines="false" gridLinesSet="true"/>
  <pageMargins left="0.4" right="0.4" top="0.5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54"/>
  <sheetViews>
    <sheetView tabSelected="0" workbookViewId="0" showGridLines="true" showRowColHeaders="1">
      <pane xSplit="1" ySplit="4" activePane="bottomRight" state="frozen" topLeftCell="B5"/>
      <selection pane="bottomRight" activeCell="A1" sqref="A1"/>
    </sheetView>
  </sheetViews>
  <sheetFormatPr defaultRowHeight="14.4" outlineLevelRow="0" outlineLevelCol="0"/>
  <cols>
    <col min="1" max="1" width="26" customWidth="true" style="0"/>
    <col min="2" max="2" width="18" customWidth="true" style="0"/>
    <col min="3" max="3" width="10" customWidth="true" style="0"/>
    <col min="4" max="4" width="11" customWidth="true" style="0"/>
    <col min="5" max="5" width="10" customWidth="true" style="0"/>
    <col min="6" max="6" width="10" customWidth="true" style="0"/>
    <col min="7" max="7" width="11" customWidth="true" style="0"/>
    <col min="8" max="8" width="10" customWidth="true" style="0"/>
    <col min="9" max="9" width="10" customWidth="true" style="0"/>
    <col min="10" max="10" width="12" customWidth="true" style="0"/>
    <col min="11" max="11" width="12" customWidth="true" style="0"/>
    <col min="12" max="12" width="14" customWidth="true" style="0"/>
  </cols>
  <sheetData>
    <row r="1" spans="1:12">
      <c r="A1" s="1" t="s">
        <v>32</v>
      </c>
    </row>
    <row r="2" spans="1:12">
      <c r="A2" t="s">
        <v>33</v>
      </c>
      <c r="B2" s="10">
        <f>TODAY()</f>
      </c>
    </row>
    <row r="4" spans="1:12" customHeight="1" ht="32">
      <c r="A4" s="9" t="s">
        <v>14</v>
      </c>
      <c r="B4" s="9" t="s">
        <v>16</v>
      </c>
      <c r="C4" s="9" t="s">
        <v>34</v>
      </c>
      <c r="D4" s="9" t="s">
        <v>35</v>
      </c>
      <c r="E4" s="9" t="s">
        <v>19</v>
      </c>
      <c r="F4" s="9" t="s">
        <v>36</v>
      </c>
      <c r="G4" s="9" t="s">
        <v>20</v>
      </c>
      <c r="H4" s="9" t="s">
        <v>37</v>
      </c>
      <c r="I4" s="9" t="s">
        <v>38</v>
      </c>
      <c r="J4" s="9" t="s">
        <v>39</v>
      </c>
      <c r="K4" s="9" t="s">
        <v>40</v>
      </c>
      <c r="L4" s="9" t="s">
        <v>41</v>
      </c>
    </row>
    <row r="5" spans="1:12">
      <c r="A5" s="4">
        <f>IF(Projects!A4="","",Projects!A4)</f>
      </c>
      <c r="B5" s="4">
        <f>IF($A5="","",Projects!C4&amp;"")</f>
      </c>
      <c r="C5" s="15">
        <f>IF($A5="","",SUMIFS('Time log'!$D$4:$D$503,'Time log'!$B$4:$B$503,$A5,'Time log'!$A$4:$A$503,"&lt;="&amp;$B$2))</f>
      </c>
      <c r="D5" s="16">
        <f>IF($A5="","",SUMIFS('Time log'!$F$4:$F$503,'Time log'!$B$4:$B$503,$A5,'Time log'!$A$4:$A$503,"&lt;="&amp;$B$2))</f>
      </c>
      <c r="E5" s="15">
        <f>IF(OR($A5="",N(Projects!F4)=0),"",Projects!F4)</f>
      </c>
      <c r="F5" s="17">
        <f>IF(E5="","",C5/E5)</f>
      </c>
      <c r="G5" s="16">
        <f>IF(OR($A5="",N(Projects!G4)=0),"",Projects!G4)</f>
      </c>
      <c r="H5" s="17">
        <f>IF(G5="","",D5/G5)</f>
      </c>
      <c r="I5" s="15">
        <f>IF(E5="","",E5-C5)</f>
      </c>
      <c r="J5" s="15">
        <f>IF(OR($A5="",Projects!$D4=""),"",IFERROR(C5/(MAX(1,MIN($B$2,IF(Projects!$E4="",$B$2,Projects!$E4))-Projects!$D4+1)/30.4375),""))</f>
      </c>
      <c r="K5" s="15">
        <f>IF(OR(J5="",Projects!$E4=""),"",C5+J5*MAX(0,Projects!$E4-$B$2)/30.4375)</f>
      </c>
      <c r="L5" s="15">
        <f>IF(OR(K5="",E5=""),"",K5-E5)</f>
      </c>
    </row>
    <row r="6" spans="1:12">
      <c r="A6" s="4">
        <f>IF(Projects!A5="","",Projects!A5)</f>
      </c>
      <c r="B6" s="4">
        <f>IF($A6="","",Projects!C5&amp;"")</f>
      </c>
      <c r="C6" s="15">
        <f>IF($A6="","",SUMIFS('Time log'!$D$4:$D$503,'Time log'!$B$4:$B$503,$A6,'Time log'!$A$4:$A$503,"&lt;="&amp;$B$2))</f>
      </c>
      <c r="D6" s="16">
        <f>IF($A6="","",SUMIFS('Time log'!$F$4:$F$503,'Time log'!$B$4:$B$503,$A6,'Time log'!$A$4:$A$503,"&lt;="&amp;$B$2))</f>
      </c>
      <c r="E6" s="15">
        <f>IF(OR($A6="",N(Projects!F5)=0),"",Projects!F5)</f>
      </c>
      <c r="F6" s="17">
        <f>IF(E6="","",C6/E6)</f>
      </c>
      <c r="G6" s="16">
        <f>IF(OR($A6="",N(Projects!G5)=0),"",Projects!G5)</f>
      </c>
      <c r="H6" s="17">
        <f>IF(G6="","",D6/G6)</f>
      </c>
      <c r="I6" s="15">
        <f>IF(E6="","",E6-C6)</f>
      </c>
      <c r="J6" s="15">
        <f>IF(OR($A6="",Projects!$D5=""),"",IFERROR(C6/(MAX(1,MIN($B$2,IF(Projects!$E5="",$B$2,Projects!$E5))-Projects!$D5+1)/30.4375),""))</f>
      </c>
      <c r="K6" s="15">
        <f>IF(OR(J6="",Projects!$E5=""),"",C6+J6*MAX(0,Projects!$E5-$B$2)/30.4375)</f>
      </c>
      <c r="L6" s="15">
        <f>IF(OR(K6="",E6=""),"",K6-E6)</f>
      </c>
    </row>
    <row r="7" spans="1:12">
      <c r="A7" s="4">
        <f>IF(Projects!A6="","",Projects!A6)</f>
      </c>
      <c r="B7" s="4">
        <f>IF($A7="","",Projects!C6&amp;"")</f>
      </c>
      <c r="C7" s="15">
        <f>IF($A7="","",SUMIFS('Time log'!$D$4:$D$503,'Time log'!$B$4:$B$503,$A7,'Time log'!$A$4:$A$503,"&lt;="&amp;$B$2))</f>
      </c>
      <c r="D7" s="16">
        <f>IF($A7="","",SUMIFS('Time log'!$F$4:$F$503,'Time log'!$B$4:$B$503,$A7,'Time log'!$A$4:$A$503,"&lt;="&amp;$B$2))</f>
      </c>
      <c r="E7" s="15">
        <f>IF(OR($A7="",N(Projects!F6)=0),"",Projects!F6)</f>
      </c>
      <c r="F7" s="17">
        <f>IF(E7="","",C7/E7)</f>
      </c>
      <c r="G7" s="16">
        <f>IF(OR($A7="",N(Projects!G6)=0),"",Projects!G6)</f>
      </c>
      <c r="H7" s="17">
        <f>IF(G7="","",D7/G7)</f>
      </c>
      <c r="I7" s="15">
        <f>IF(E7="","",E7-C7)</f>
      </c>
      <c r="J7" s="15">
        <f>IF(OR($A7="",Projects!$D6=""),"",IFERROR(C7/(MAX(1,MIN($B$2,IF(Projects!$E6="",$B$2,Projects!$E6))-Projects!$D6+1)/30.4375),""))</f>
      </c>
      <c r="K7" s="15">
        <f>IF(OR(J7="",Projects!$E6=""),"",C7+J7*MAX(0,Projects!$E6-$B$2)/30.4375)</f>
      </c>
      <c r="L7" s="15">
        <f>IF(OR(K7="",E7=""),"",K7-E7)</f>
      </c>
    </row>
    <row r="8" spans="1:12">
      <c r="A8" s="4">
        <f>IF(Projects!A7="","",Projects!A7)</f>
      </c>
      <c r="B8" s="4">
        <f>IF($A8="","",Projects!C7&amp;"")</f>
      </c>
      <c r="C8" s="15">
        <f>IF($A8="","",SUMIFS('Time log'!$D$4:$D$503,'Time log'!$B$4:$B$503,$A8,'Time log'!$A$4:$A$503,"&lt;="&amp;$B$2))</f>
      </c>
      <c r="D8" s="16">
        <f>IF($A8="","",SUMIFS('Time log'!$F$4:$F$503,'Time log'!$B$4:$B$503,$A8,'Time log'!$A$4:$A$503,"&lt;="&amp;$B$2))</f>
      </c>
      <c r="E8" s="15">
        <f>IF(OR($A8="",N(Projects!F7)=0),"",Projects!F7)</f>
      </c>
      <c r="F8" s="17">
        <f>IF(E8="","",C8/E8)</f>
      </c>
      <c r="G8" s="16">
        <f>IF(OR($A8="",N(Projects!G7)=0),"",Projects!G7)</f>
      </c>
      <c r="H8" s="17">
        <f>IF(G8="","",D8/G8)</f>
      </c>
      <c r="I8" s="15">
        <f>IF(E8="","",E8-C8)</f>
      </c>
      <c r="J8" s="15">
        <f>IF(OR($A8="",Projects!$D7=""),"",IFERROR(C8/(MAX(1,MIN($B$2,IF(Projects!$E7="",$B$2,Projects!$E7))-Projects!$D7+1)/30.4375),""))</f>
      </c>
      <c r="K8" s="15">
        <f>IF(OR(J8="",Projects!$E7=""),"",C8+J8*MAX(0,Projects!$E7-$B$2)/30.4375)</f>
      </c>
      <c r="L8" s="15">
        <f>IF(OR(K8="",E8=""),"",K8-E8)</f>
      </c>
    </row>
    <row r="9" spans="1:12">
      <c r="A9" s="4">
        <f>IF(Projects!A8="","",Projects!A8)</f>
      </c>
      <c r="B9" s="4">
        <f>IF($A9="","",Projects!C8&amp;"")</f>
      </c>
      <c r="C9" s="15">
        <f>IF($A9="","",SUMIFS('Time log'!$D$4:$D$503,'Time log'!$B$4:$B$503,$A9,'Time log'!$A$4:$A$503,"&lt;="&amp;$B$2))</f>
      </c>
      <c r="D9" s="16">
        <f>IF($A9="","",SUMIFS('Time log'!$F$4:$F$503,'Time log'!$B$4:$B$503,$A9,'Time log'!$A$4:$A$503,"&lt;="&amp;$B$2))</f>
      </c>
      <c r="E9" s="15">
        <f>IF(OR($A9="",N(Projects!F8)=0),"",Projects!F8)</f>
      </c>
      <c r="F9" s="17">
        <f>IF(E9="","",C9/E9)</f>
      </c>
      <c r="G9" s="16">
        <f>IF(OR($A9="",N(Projects!G8)=0),"",Projects!G8)</f>
      </c>
      <c r="H9" s="17">
        <f>IF(G9="","",D9/G9)</f>
      </c>
      <c r="I9" s="15">
        <f>IF(E9="","",E9-C9)</f>
      </c>
      <c r="J9" s="15">
        <f>IF(OR($A9="",Projects!$D8=""),"",IFERROR(C9/(MAX(1,MIN($B$2,IF(Projects!$E8="",$B$2,Projects!$E8))-Projects!$D8+1)/30.4375),""))</f>
      </c>
      <c r="K9" s="15">
        <f>IF(OR(J9="",Projects!$E8=""),"",C9+J9*MAX(0,Projects!$E8-$B$2)/30.4375)</f>
      </c>
      <c r="L9" s="15">
        <f>IF(OR(K9="",E9=""),"",K9-E9)</f>
      </c>
    </row>
    <row r="10" spans="1:12">
      <c r="A10" s="4">
        <f>IF(Projects!A9="","",Projects!A9)</f>
      </c>
      <c r="B10" s="4">
        <f>IF($A10="","",Projects!C9&amp;"")</f>
      </c>
      <c r="C10" s="15">
        <f>IF($A10="","",SUMIFS('Time log'!$D$4:$D$503,'Time log'!$B$4:$B$503,$A10,'Time log'!$A$4:$A$503,"&lt;="&amp;$B$2))</f>
      </c>
      <c r="D10" s="16">
        <f>IF($A10="","",SUMIFS('Time log'!$F$4:$F$503,'Time log'!$B$4:$B$503,$A10,'Time log'!$A$4:$A$503,"&lt;="&amp;$B$2))</f>
      </c>
      <c r="E10" s="15">
        <f>IF(OR($A10="",N(Projects!F9)=0),"",Projects!F9)</f>
      </c>
      <c r="F10" s="17">
        <f>IF(E10="","",C10/E10)</f>
      </c>
      <c r="G10" s="16">
        <f>IF(OR($A10="",N(Projects!G9)=0),"",Projects!G9)</f>
      </c>
      <c r="H10" s="17">
        <f>IF(G10="","",D10/G10)</f>
      </c>
      <c r="I10" s="15">
        <f>IF(E10="","",E10-C10)</f>
      </c>
      <c r="J10" s="15">
        <f>IF(OR($A10="",Projects!$D9=""),"",IFERROR(C10/(MAX(1,MIN($B$2,IF(Projects!$E9="",$B$2,Projects!$E9))-Projects!$D9+1)/30.4375),""))</f>
      </c>
      <c r="K10" s="15">
        <f>IF(OR(J10="",Projects!$E9=""),"",C10+J10*MAX(0,Projects!$E9-$B$2)/30.4375)</f>
      </c>
      <c r="L10" s="15">
        <f>IF(OR(K10="",E10=""),"",K10-E10)</f>
      </c>
    </row>
    <row r="11" spans="1:12">
      <c r="A11" s="4">
        <f>IF(Projects!A10="","",Projects!A10)</f>
      </c>
      <c r="B11" s="4">
        <f>IF($A11="","",Projects!C10&amp;"")</f>
      </c>
      <c r="C11" s="15">
        <f>IF($A11="","",SUMIFS('Time log'!$D$4:$D$503,'Time log'!$B$4:$B$503,$A11,'Time log'!$A$4:$A$503,"&lt;="&amp;$B$2))</f>
      </c>
      <c r="D11" s="16">
        <f>IF($A11="","",SUMIFS('Time log'!$F$4:$F$503,'Time log'!$B$4:$B$503,$A11,'Time log'!$A$4:$A$503,"&lt;="&amp;$B$2))</f>
      </c>
      <c r="E11" s="15">
        <f>IF(OR($A11="",N(Projects!F10)=0),"",Projects!F10)</f>
      </c>
      <c r="F11" s="17">
        <f>IF(E11="","",C11/E11)</f>
      </c>
      <c r="G11" s="16">
        <f>IF(OR($A11="",N(Projects!G10)=0),"",Projects!G10)</f>
      </c>
      <c r="H11" s="17">
        <f>IF(G11="","",D11/G11)</f>
      </c>
      <c r="I11" s="15">
        <f>IF(E11="","",E11-C11)</f>
      </c>
      <c r="J11" s="15">
        <f>IF(OR($A11="",Projects!$D10=""),"",IFERROR(C11/(MAX(1,MIN($B$2,IF(Projects!$E10="",$B$2,Projects!$E10))-Projects!$D10+1)/30.4375),""))</f>
      </c>
      <c r="K11" s="15">
        <f>IF(OR(J11="",Projects!$E10=""),"",C11+J11*MAX(0,Projects!$E10-$B$2)/30.4375)</f>
      </c>
      <c r="L11" s="15">
        <f>IF(OR(K11="",E11=""),"",K11-E11)</f>
      </c>
    </row>
    <row r="12" spans="1:12">
      <c r="A12" s="4">
        <f>IF(Projects!A11="","",Projects!A11)</f>
      </c>
      <c r="B12" s="4">
        <f>IF($A12="","",Projects!C11&amp;"")</f>
      </c>
      <c r="C12" s="15">
        <f>IF($A12="","",SUMIFS('Time log'!$D$4:$D$503,'Time log'!$B$4:$B$503,$A12,'Time log'!$A$4:$A$503,"&lt;="&amp;$B$2))</f>
      </c>
      <c r="D12" s="16">
        <f>IF($A12="","",SUMIFS('Time log'!$F$4:$F$503,'Time log'!$B$4:$B$503,$A12,'Time log'!$A$4:$A$503,"&lt;="&amp;$B$2))</f>
      </c>
      <c r="E12" s="15">
        <f>IF(OR($A12="",N(Projects!F11)=0),"",Projects!F11)</f>
      </c>
      <c r="F12" s="17">
        <f>IF(E12="","",C12/E12)</f>
      </c>
      <c r="G12" s="16">
        <f>IF(OR($A12="",N(Projects!G11)=0),"",Projects!G11)</f>
      </c>
      <c r="H12" s="17">
        <f>IF(G12="","",D12/G12)</f>
      </c>
      <c r="I12" s="15">
        <f>IF(E12="","",E12-C12)</f>
      </c>
      <c r="J12" s="15">
        <f>IF(OR($A12="",Projects!$D11=""),"",IFERROR(C12/(MAX(1,MIN($B$2,IF(Projects!$E11="",$B$2,Projects!$E11))-Projects!$D11+1)/30.4375),""))</f>
      </c>
      <c r="K12" s="15">
        <f>IF(OR(J12="",Projects!$E11=""),"",C12+J12*MAX(0,Projects!$E11-$B$2)/30.4375)</f>
      </c>
      <c r="L12" s="15">
        <f>IF(OR(K12="",E12=""),"",K12-E12)</f>
      </c>
    </row>
    <row r="13" spans="1:12">
      <c r="A13" s="4">
        <f>IF(Projects!A12="","",Projects!A12)</f>
      </c>
      <c r="B13" s="4">
        <f>IF($A13="","",Projects!C12&amp;"")</f>
      </c>
      <c r="C13" s="15">
        <f>IF($A13="","",SUMIFS('Time log'!$D$4:$D$503,'Time log'!$B$4:$B$503,$A13,'Time log'!$A$4:$A$503,"&lt;="&amp;$B$2))</f>
      </c>
      <c r="D13" s="16">
        <f>IF($A13="","",SUMIFS('Time log'!$F$4:$F$503,'Time log'!$B$4:$B$503,$A13,'Time log'!$A$4:$A$503,"&lt;="&amp;$B$2))</f>
      </c>
      <c r="E13" s="15">
        <f>IF(OR($A13="",N(Projects!F12)=0),"",Projects!F12)</f>
      </c>
      <c r="F13" s="17">
        <f>IF(E13="","",C13/E13)</f>
      </c>
      <c r="G13" s="16">
        <f>IF(OR($A13="",N(Projects!G12)=0),"",Projects!G12)</f>
      </c>
      <c r="H13" s="17">
        <f>IF(G13="","",D13/G13)</f>
      </c>
      <c r="I13" s="15">
        <f>IF(E13="","",E13-C13)</f>
      </c>
      <c r="J13" s="15">
        <f>IF(OR($A13="",Projects!$D12=""),"",IFERROR(C13/(MAX(1,MIN($B$2,IF(Projects!$E12="",$B$2,Projects!$E12))-Projects!$D12+1)/30.4375),""))</f>
      </c>
      <c r="K13" s="15">
        <f>IF(OR(J13="",Projects!$E12=""),"",C13+J13*MAX(0,Projects!$E12-$B$2)/30.4375)</f>
      </c>
      <c r="L13" s="15">
        <f>IF(OR(K13="",E13=""),"",K13-E13)</f>
      </c>
    </row>
    <row r="14" spans="1:12">
      <c r="A14" s="4">
        <f>IF(Projects!A13="","",Projects!A13)</f>
      </c>
      <c r="B14" s="4">
        <f>IF($A14="","",Projects!C13&amp;"")</f>
      </c>
      <c r="C14" s="15">
        <f>IF($A14="","",SUMIFS('Time log'!$D$4:$D$503,'Time log'!$B$4:$B$503,$A14,'Time log'!$A$4:$A$503,"&lt;="&amp;$B$2))</f>
      </c>
      <c r="D14" s="16">
        <f>IF($A14="","",SUMIFS('Time log'!$F$4:$F$503,'Time log'!$B$4:$B$503,$A14,'Time log'!$A$4:$A$503,"&lt;="&amp;$B$2))</f>
      </c>
      <c r="E14" s="15">
        <f>IF(OR($A14="",N(Projects!F13)=0),"",Projects!F13)</f>
      </c>
      <c r="F14" s="17">
        <f>IF(E14="","",C14/E14)</f>
      </c>
      <c r="G14" s="16">
        <f>IF(OR($A14="",N(Projects!G13)=0),"",Projects!G13)</f>
      </c>
      <c r="H14" s="17">
        <f>IF(G14="","",D14/G14)</f>
      </c>
      <c r="I14" s="15">
        <f>IF(E14="","",E14-C14)</f>
      </c>
      <c r="J14" s="15">
        <f>IF(OR($A14="",Projects!$D13=""),"",IFERROR(C14/(MAX(1,MIN($B$2,IF(Projects!$E13="",$B$2,Projects!$E13))-Projects!$D13+1)/30.4375),""))</f>
      </c>
      <c r="K14" s="15">
        <f>IF(OR(J14="",Projects!$E13=""),"",C14+J14*MAX(0,Projects!$E13-$B$2)/30.4375)</f>
      </c>
      <c r="L14" s="15">
        <f>IF(OR(K14="",E14=""),"",K14-E14)</f>
      </c>
    </row>
    <row r="15" spans="1:12">
      <c r="A15" s="4">
        <f>IF(Projects!A14="","",Projects!A14)</f>
      </c>
      <c r="B15" s="4">
        <f>IF($A15="","",Projects!C14&amp;"")</f>
      </c>
      <c r="C15" s="15">
        <f>IF($A15="","",SUMIFS('Time log'!$D$4:$D$503,'Time log'!$B$4:$B$503,$A15,'Time log'!$A$4:$A$503,"&lt;="&amp;$B$2))</f>
      </c>
      <c r="D15" s="16">
        <f>IF($A15="","",SUMIFS('Time log'!$F$4:$F$503,'Time log'!$B$4:$B$503,$A15,'Time log'!$A$4:$A$503,"&lt;="&amp;$B$2))</f>
      </c>
      <c r="E15" s="15">
        <f>IF(OR($A15="",N(Projects!F14)=0),"",Projects!F14)</f>
      </c>
      <c r="F15" s="17">
        <f>IF(E15="","",C15/E15)</f>
      </c>
      <c r="G15" s="16">
        <f>IF(OR($A15="",N(Projects!G14)=0),"",Projects!G14)</f>
      </c>
      <c r="H15" s="17">
        <f>IF(G15="","",D15/G15)</f>
      </c>
      <c r="I15" s="15">
        <f>IF(E15="","",E15-C15)</f>
      </c>
      <c r="J15" s="15">
        <f>IF(OR($A15="",Projects!$D14=""),"",IFERROR(C15/(MAX(1,MIN($B$2,IF(Projects!$E14="",$B$2,Projects!$E14))-Projects!$D14+1)/30.4375),""))</f>
      </c>
      <c r="K15" s="15">
        <f>IF(OR(J15="",Projects!$E14=""),"",C15+J15*MAX(0,Projects!$E14-$B$2)/30.4375)</f>
      </c>
      <c r="L15" s="15">
        <f>IF(OR(K15="",E15=""),"",K15-E15)</f>
      </c>
    </row>
    <row r="16" spans="1:12">
      <c r="A16" s="4">
        <f>IF(Projects!A15="","",Projects!A15)</f>
      </c>
      <c r="B16" s="4">
        <f>IF($A16="","",Projects!C15&amp;"")</f>
      </c>
      <c r="C16" s="15">
        <f>IF($A16="","",SUMIFS('Time log'!$D$4:$D$503,'Time log'!$B$4:$B$503,$A16,'Time log'!$A$4:$A$503,"&lt;="&amp;$B$2))</f>
      </c>
      <c r="D16" s="16">
        <f>IF($A16="","",SUMIFS('Time log'!$F$4:$F$503,'Time log'!$B$4:$B$503,$A16,'Time log'!$A$4:$A$503,"&lt;="&amp;$B$2))</f>
      </c>
      <c r="E16" s="15">
        <f>IF(OR($A16="",N(Projects!F15)=0),"",Projects!F15)</f>
      </c>
      <c r="F16" s="17">
        <f>IF(E16="","",C16/E16)</f>
      </c>
      <c r="G16" s="16">
        <f>IF(OR($A16="",N(Projects!G15)=0),"",Projects!G15)</f>
      </c>
      <c r="H16" s="17">
        <f>IF(G16="","",D16/G16)</f>
      </c>
      <c r="I16" s="15">
        <f>IF(E16="","",E16-C16)</f>
      </c>
      <c r="J16" s="15">
        <f>IF(OR($A16="",Projects!$D15=""),"",IFERROR(C16/(MAX(1,MIN($B$2,IF(Projects!$E15="",$B$2,Projects!$E15))-Projects!$D15+1)/30.4375),""))</f>
      </c>
      <c r="K16" s="15">
        <f>IF(OR(J16="",Projects!$E15=""),"",C16+J16*MAX(0,Projects!$E15-$B$2)/30.4375)</f>
      </c>
      <c r="L16" s="15">
        <f>IF(OR(K16="",E16=""),"",K16-E16)</f>
      </c>
    </row>
    <row r="17" spans="1:12">
      <c r="A17" s="4">
        <f>IF(Projects!A16="","",Projects!A16)</f>
      </c>
      <c r="B17" s="4">
        <f>IF($A17="","",Projects!C16&amp;"")</f>
      </c>
      <c r="C17" s="15">
        <f>IF($A17="","",SUMIFS('Time log'!$D$4:$D$503,'Time log'!$B$4:$B$503,$A17,'Time log'!$A$4:$A$503,"&lt;="&amp;$B$2))</f>
      </c>
      <c r="D17" s="16">
        <f>IF($A17="","",SUMIFS('Time log'!$F$4:$F$503,'Time log'!$B$4:$B$503,$A17,'Time log'!$A$4:$A$503,"&lt;="&amp;$B$2))</f>
      </c>
      <c r="E17" s="15">
        <f>IF(OR($A17="",N(Projects!F16)=0),"",Projects!F16)</f>
      </c>
      <c r="F17" s="17">
        <f>IF(E17="","",C17/E17)</f>
      </c>
      <c r="G17" s="16">
        <f>IF(OR($A17="",N(Projects!G16)=0),"",Projects!G16)</f>
      </c>
      <c r="H17" s="17">
        <f>IF(G17="","",D17/G17)</f>
      </c>
      <c r="I17" s="15">
        <f>IF(E17="","",E17-C17)</f>
      </c>
      <c r="J17" s="15">
        <f>IF(OR($A17="",Projects!$D16=""),"",IFERROR(C17/(MAX(1,MIN($B$2,IF(Projects!$E16="",$B$2,Projects!$E16))-Projects!$D16+1)/30.4375),""))</f>
      </c>
      <c r="K17" s="15">
        <f>IF(OR(J17="",Projects!$E16=""),"",C17+J17*MAX(0,Projects!$E16-$B$2)/30.4375)</f>
      </c>
      <c r="L17" s="15">
        <f>IF(OR(K17="",E17=""),"",K17-E17)</f>
      </c>
    </row>
    <row r="18" spans="1:12">
      <c r="A18" s="4">
        <f>IF(Projects!A17="","",Projects!A17)</f>
      </c>
      <c r="B18" s="4">
        <f>IF($A18="","",Projects!C17&amp;"")</f>
      </c>
      <c r="C18" s="15">
        <f>IF($A18="","",SUMIFS('Time log'!$D$4:$D$503,'Time log'!$B$4:$B$503,$A18,'Time log'!$A$4:$A$503,"&lt;="&amp;$B$2))</f>
      </c>
      <c r="D18" s="16">
        <f>IF($A18="","",SUMIFS('Time log'!$F$4:$F$503,'Time log'!$B$4:$B$503,$A18,'Time log'!$A$4:$A$503,"&lt;="&amp;$B$2))</f>
      </c>
      <c r="E18" s="15">
        <f>IF(OR($A18="",N(Projects!F17)=0),"",Projects!F17)</f>
      </c>
      <c r="F18" s="17">
        <f>IF(E18="","",C18/E18)</f>
      </c>
      <c r="G18" s="16">
        <f>IF(OR($A18="",N(Projects!G17)=0),"",Projects!G17)</f>
      </c>
      <c r="H18" s="17">
        <f>IF(G18="","",D18/G18)</f>
      </c>
      <c r="I18" s="15">
        <f>IF(E18="","",E18-C18)</f>
      </c>
      <c r="J18" s="15">
        <f>IF(OR($A18="",Projects!$D17=""),"",IFERROR(C18/(MAX(1,MIN($B$2,IF(Projects!$E17="",$B$2,Projects!$E17))-Projects!$D17+1)/30.4375),""))</f>
      </c>
      <c r="K18" s="15">
        <f>IF(OR(J18="",Projects!$E17=""),"",C18+J18*MAX(0,Projects!$E17-$B$2)/30.4375)</f>
      </c>
      <c r="L18" s="15">
        <f>IF(OR(K18="",E18=""),"",K18-E18)</f>
      </c>
    </row>
    <row r="19" spans="1:12">
      <c r="A19" s="4">
        <f>IF(Projects!A18="","",Projects!A18)</f>
      </c>
      <c r="B19" s="4">
        <f>IF($A19="","",Projects!C18&amp;"")</f>
      </c>
      <c r="C19" s="15">
        <f>IF($A19="","",SUMIFS('Time log'!$D$4:$D$503,'Time log'!$B$4:$B$503,$A19,'Time log'!$A$4:$A$503,"&lt;="&amp;$B$2))</f>
      </c>
      <c r="D19" s="16">
        <f>IF($A19="","",SUMIFS('Time log'!$F$4:$F$503,'Time log'!$B$4:$B$503,$A19,'Time log'!$A$4:$A$503,"&lt;="&amp;$B$2))</f>
      </c>
      <c r="E19" s="15">
        <f>IF(OR($A19="",N(Projects!F18)=0),"",Projects!F18)</f>
      </c>
      <c r="F19" s="17">
        <f>IF(E19="","",C19/E19)</f>
      </c>
      <c r="G19" s="16">
        <f>IF(OR($A19="",N(Projects!G18)=0),"",Projects!G18)</f>
      </c>
      <c r="H19" s="17">
        <f>IF(G19="","",D19/G19)</f>
      </c>
      <c r="I19" s="15">
        <f>IF(E19="","",E19-C19)</f>
      </c>
      <c r="J19" s="15">
        <f>IF(OR($A19="",Projects!$D18=""),"",IFERROR(C19/(MAX(1,MIN($B$2,IF(Projects!$E18="",$B$2,Projects!$E18))-Projects!$D18+1)/30.4375),""))</f>
      </c>
      <c r="K19" s="15">
        <f>IF(OR(J19="",Projects!$E18=""),"",C19+J19*MAX(0,Projects!$E18-$B$2)/30.4375)</f>
      </c>
      <c r="L19" s="15">
        <f>IF(OR(K19="",E19=""),"",K19-E19)</f>
      </c>
    </row>
    <row r="20" spans="1:12">
      <c r="A20" s="4">
        <f>IF(Projects!A19="","",Projects!A19)</f>
      </c>
      <c r="B20" s="4">
        <f>IF($A20="","",Projects!C19&amp;"")</f>
      </c>
      <c r="C20" s="15">
        <f>IF($A20="","",SUMIFS('Time log'!$D$4:$D$503,'Time log'!$B$4:$B$503,$A20,'Time log'!$A$4:$A$503,"&lt;="&amp;$B$2))</f>
      </c>
      <c r="D20" s="16">
        <f>IF($A20="","",SUMIFS('Time log'!$F$4:$F$503,'Time log'!$B$4:$B$503,$A20,'Time log'!$A$4:$A$503,"&lt;="&amp;$B$2))</f>
      </c>
      <c r="E20" s="15">
        <f>IF(OR($A20="",N(Projects!F19)=0),"",Projects!F19)</f>
      </c>
      <c r="F20" s="17">
        <f>IF(E20="","",C20/E20)</f>
      </c>
      <c r="G20" s="16">
        <f>IF(OR($A20="",N(Projects!G19)=0),"",Projects!G19)</f>
      </c>
      <c r="H20" s="17">
        <f>IF(G20="","",D20/G20)</f>
      </c>
      <c r="I20" s="15">
        <f>IF(E20="","",E20-C20)</f>
      </c>
      <c r="J20" s="15">
        <f>IF(OR($A20="",Projects!$D19=""),"",IFERROR(C20/(MAX(1,MIN($B$2,IF(Projects!$E19="",$B$2,Projects!$E19))-Projects!$D19+1)/30.4375),""))</f>
      </c>
      <c r="K20" s="15">
        <f>IF(OR(J20="",Projects!$E19=""),"",C20+J20*MAX(0,Projects!$E19-$B$2)/30.4375)</f>
      </c>
      <c r="L20" s="15">
        <f>IF(OR(K20="",E20=""),"",K20-E20)</f>
      </c>
    </row>
    <row r="21" spans="1:12">
      <c r="A21" s="4">
        <f>IF(Projects!A20="","",Projects!A20)</f>
      </c>
      <c r="B21" s="4">
        <f>IF($A21="","",Projects!C20&amp;"")</f>
      </c>
      <c r="C21" s="15">
        <f>IF($A21="","",SUMIFS('Time log'!$D$4:$D$503,'Time log'!$B$4:$B$503,$A21,'Time log'!$A$4:$A$503,"&lt;="&amp;$B$2))</f>
      </c>
      <c r="D21" s="16">
        <f>IF($A21="","",SUMIFS('Time log'!$F$4:$F$503,'Time log'!$B$4:$B$503,$A21,'Time log'!$A$4:$A$503,"&lt;="&amp;$B$2))</f>
      </c>
      <c r="E21" s="15">
        <f>IF(OR($A21="",N(Projects!F20)=0),"",Projects!F20)</f>
      </c>
      <c r="F21" s="17">
        <f>IF(E21="","",C21/E21)</f>
      </c>
      <c r="G21" s="16">
        <f>IF(OR($A21="",N(Projects!G20)=0),"",Projects!G20)</f>
      </c>
      <c r="H21" s="17">
        <f>IF(G21="","",D21/G21)</f>
      </c>
      <c r="I21" s="15">
        <f>IF(E21="","",E21-C21)</f>
      </c>
      <c r="J21" s="15">
        <f>IF(OR($A21="",Projects!$D20=""),"",IFERROR(C21/(MAX(1,MIN($B$2,IF(Projects!$E20="",$B$2,Projects!$E20))-Projects!$D20+1)/30.4375),""))</f>
      </c>
      <c r="K21" s="15">
        <f>IF(OR(J21="",Projects!$E20=""),"",C21+J21*MAX(0,Projects!$E20-$B$2)/30.4375)</f>
      </c>
      <c r="L21" s="15">
        <f>IF(OR(K21="",E21=""),"",K21-E21)</f>
      </c>
    </row>
    <row r="22" spans="1:12">
      <c r="A22" s="4">
        <f>IF(Projects!A21="","",Projects!A21)</f>
      </c>
      <c r="B22" s="4">
        <f>IF($A22="","",Projects!C21&amp;"")</f>
      </c>
      <c r="C22" s="15">
        <f>IF($A22="","",SUMIFS('Time log'!$D$4:$D$503,'Time log'!$B$4:$B$503,$A22,'Time log'!$A$4:$A$503,"&lt;="&amp;$B$2))</f>
      </c>
      <c r="D22" s="16">
        <f>IF($A22="","",SUMIFS('Time log'!$F$4:$F$503,'Time log'!$B$4:$B$503,$A22,'Time log'!$A$4:$A$503,"&lt;="&amp;$B$2))</f>
      </c>
      <c r="E22" s="15">
        <f>IF(OR($A22="",N(Projects!F21)=0),"",Projects!F21)</f>
      </c>
      <c r="F22" s="17">
        <f>IF(E22="","",C22/E22)</f>
      </c>
      <c r="G22" s="16">
        <f>IF(OR($A22="",N(Projects!G21)=0),"",Projects!G21)</f>
      </c>
      <c r="H22" s="17">
        <f>IF(G22="","",D22/G22)</f>
      </c>
      <c r="I22" s="15">
        <f>IF(E22="","",E22-C22)</f>
      </c>
      <c r="J22" s="15">
        <f>IF(OR($A22="",Projects!$D21=""),"",IFERROR(C22/(MAX(1,MIN($B$2,IF(Projects!$E21="",$B$2,Projects!$E21))-Projects!$D21+1)/30.4375),""))</f>
      </c>
      <c r="K22" s="15">
        <f>IF(OR(J22="",Projects!$E21=""),"",C22+J22*MAX(0,Projects!$E21-$B$2)/30.4375)</f>
      </c>
      <c r="L22" s="15">
        <f>IF(OR(K22="",E22=""),"",K22-E22)</f>
      </c>
    </row>
    <row r="23" spans="1:12">
      <c r="A23" s="4">
        <f>IF(Projects!A22="","",Projects!A22)</f>
      </c>
      <c r="B23" s="4">
        <f>IF($A23="","",Projects!C22&amp;"")</f>
      </c>
      <c r="C23" s="15">
        <f>IF($A23="","",SUMIFS('Time log'!$D$4:$D$503,'Time log'!$B$4:$B$503,$A23,'Time log'!$A$4:$A$503,"&lt;="&amp;$B$2))</f>
      </c>
      <c r="D23" s="16">
        <f>IF($A23="","",SUMIFS('Time log'!$F$4:$F$503,'Time log'!$B$4:$B$503,$A23,'Time log'!$A$4:$A$503,"&lt;="&amp;$B$2))</f>
      </c>
      <c r="E23" s="15">
        <f>IF(OR($A23="",N(Projects!F22)=0),"",Projects!F22)</f>
      </c>
      <c r="F23" s="17">
        <f>IF(E23="","",C23/E23)</f>
      </c>
      <c r="G23" s="16">
        <f>IF(OR($A23="",N(Projects!G22)=0),"",Projects!G22)</f>
      </c>
      <c r="H23" s="17">
        <f>IF(G23="","",D23/G23)</f>
      </c>
      <c r="I23" s="15">
        <f>IF(E23="","",E23-C23)</f>
      </c>
      <c r="J23" s="15">
        <f>IF(OR($A23="",Projects!$D22=""),"",IFERROR(C23/(MAX(1,MIN($B$2,IF(Projects!$E22="",$B$2,Projects!$E22))-Projects!$D22+1)/30.4375),""))</f>
      </c>
      <c r="K23" s="15">
        <f>IF(OR(J23="",Projects!$E22=""),"",C23+J23*MAX(0,Projects!$E22-$B$2)/30.4375)</f>
      </c>
      <c r="L23" s="15">
        <f>IF(OR(K23="",E23=""),"",K23-E23)</f>
      </c>
    </row>
    <row r="24" spans="1:12">
      <c r="A24" s="4">
        <f>IF(Projects!A23="","",Projects!A23)</f>
      </c>
      <c r="B24" s="4">
        <f>IF($A24="","",Projects!C23&amp;"")</f>
      </c>
      <c r="C24" s="15">
        <f>IF($A24="","",SUMIFS('Time log'!$D$4:$D$503,'Time log'!$B$4:$B$503,$A24,'Time log'!$A$4:$A$503,"&lt;="&amp;$B$2))</f>
      </c>
      <c r="D24" s="16">
        <f>IF($A24="","",SUMIFS('Time log'!$F$4:$F$503,'Time log'!$B$4:$B$503,$A24,'Time log'!$A$4:$A$503,"&lt;="&amp;$B$2))</f>
      </c>
      <c r="E24" s="15">
        <f>IF(OR($A24="",N(Projects!F23)=0),"",Projects!F23)</f>
      </c>
      <c r="F24" s="17">
        <f>IF(E24="","",C24/E24)</f>
      </c>
      <c r="G24" s="16">
        <f>IF(OR($A24="",N(Projects!G23)=0),"",Projects!G23)</f>
      </c>
      <c r="H24" s="17">
        <f>IF(G24="","",D24/G24)</f>
      </c>
      <c r="I24" s="15">
        <f>IF(E24="","",E24-C24)</f>
      </c>
      <c r="J24" s="15">
        <f>IF(OR($A24="",Projects!$D23=""),"",IFERROR(C24/(MAX(1,MIN($B$2,IF(Projects!$E23="",$B$2,Projects!$E23))-Projects!$D23+1)/30.4375),""))</f>
      </c>
      <c r="K24" s="15">
        <f>IF(OR(J24="",Projects!$E23=""),"",C24+J24*MAX(0,Projects!$E23-$B$2)/30.4375)</f>
      </c>
      <c r="L24" s="15">
        <f>IF(OR(K24="",E24=""),"",K24-E24)</f>
      </c>
    </row>
    <row r="25" spans="1:12">
      <c r="A25" s="4">
        <f>IF(Projects!A24="","",Projects!A24)</f>
      </c>
      <c r="B25" s="4">
        <f>IF($A25="","",Projects!C24&amp;"")</f>
      </c>
      <c r="C25" s="15">
        <f>IF($A25="","",SUMIFS('Time log'!$D$4:$D$503,'Time log'!$B$4:$B$503,$A25,'Time log'!$A$4:$A$503,"&lt;="&amp;$B$2))</f>
      </c>
      <c r="D25" s="16">
        <f>IF($A25="","",SUMIFS('Time log'!$F$4:$F$503,'Time log'!$B$4:$B$503,$A25,'Time log'!$A$4:$A$503,"&lt;="&amp;$B$2))</f>
      </c>
      <c r="E25" s="15">
        <f>IF(OR($A25="",N(Projects!F24)=0),"",Projects!F24)</f>
      </c>
      <c r="F25" s="17">
        <f>IF(E25="","",C25/E25)</f>
      </c>
      <c r="G25" s="16">
        <f>IF(OR($A25="",N(Projects!G24)=0),"",Projects!G24)</f>
      </c>
      <c r="H25" s="17">
        <f>IF(G25="","",D25/G25)</f>
      </c>
      <c r="I25" s="15">
        <f>IF(E25="","",E25-C25)</f>
      </c>
      <c r="J25" s="15">
        <f>IF(OR($A25="",Projects!$D24=""),"",IFERROR(C25/(MAX(1,MIN($B$2,IF(Projects!$E24="",$B$2,Projects!$E24))-Projects!$D24+1)/30.4375),""))</f>
      </c>
      <c r="K25" s="15">
        <f>IF(OR(J25="",Projects!$E24=""),"",C25+J25*MAX(0,Projects!$E24-$B$2)/30.4375)</f>
      </c>
      <c r="L25" s="15">
        <f>IF(OR(K25="",E25=""),"",K25-E25)</f>
      </c>
    </row>
    <row r="26" spans="1:12">
      <c r="A26" s="4">
        <f>IF(Projects!A25="","",Projects!A25)</f>
      </c>
      <c r="B26" s="4">
        <f>IF($A26="","",Projects!C25&amp;"")</f>
      </c>
      <c r="C26" s="15">
        <f>IF($A26="","",SUMIFS('Time log'!$D$4:$D$503,'Time log'!$B$4:$B$503,$A26,'Time log'!$A$4:$A$503,"&lt;="&amp;$B$2))</f>
      </c>
      <c r="D26" s="16">
        <f>IF($A26="","",SUMIFS('Time log'!$F$4:$F$503,'Time log'!$B$4:$B$503,$A26,'Time log'!$A$4:$A$503,"&lt;="&amp;$B$2))</f>
      </c>
      <c r="E26" s="15">
        <f>IF(OR($A26="",N(Projects!F25)=0),"",Projects!F25)</f>
      </c>
      <c r="F26" s="17">
        <f>IF(E26="","",C26/E26)</f>
      </c>
      <c r="G26" s="16">
        <f>IF(OR($A26="",N(Projects!G25)=0),"",Projects!G25)</f>
      </c>
      <c r="H26" s="17">
        <f>IF(G26="","",D26/G26)</f>
      </c>
      <c r="I26" s="15">
        <f>IF(E26="","",E26-C26)</f>
      </c>
      <c r="J26" s="15">
        <f>IF(OR($A26="",Projects!$D25=""),"",IFERROR(C26/(MAX(1,MIN($B$2,IF(Projects!$E25="",$B$2,Projects!$E25))-Projects!$D25+1)/30.4375),""))</f>
      </c>
      <c r="K26" s="15">
        <f>IF(OR(J26="",Projects!$E25=""),"",C26+J26*MAX(0,Projects!$E25-$B$2)/30.4375)</f>
      </c>
      <c r="L26" s="15">
        <f>IF(OR(K26="",E26=""),"",K26-E26)</f>
      </c>
    </row>
    <row r="27" spans="1:12">
      <c r="A27" s="4">
        <f>IF(Projects!A26="","",Projects!A26)</f>
      </c>
      <c r="B27" s="4">
        <f>IF($A27="","",Projects!C26&amp;"")</f>
      </c>
      <c r="C27" s="15">
        <f>IF($A27="","",SUMIFS('Time log'!$D$4:$D$503,'Time log'!$B$4:$B$503,$A27,'Time log'!$A$4:$A$503,"&lt;="&amp;$B$2))</f>
      </c>
      <c r="D27" s="16">
        <f>IF($A27="","",SUMIFS('Time log'!$F$4:$F$503,'Time log'!$B$4:$B$503,$A27,'Time log'!$A$4:$A$503,"&lt;="&amp;$B$2))</f>
      </c>
      <c r="E27" s="15">
        <f>IF(OR($A27="",N(Projects!F26)=0),"",Projects!F26)</f>
      </c>
      <c r="F27" s="17">
        <f>IF(E27="","",C27/E27)</f>
      </c>
      <c r="G27" s="16">
        <f>IF(OR($A27="",N(Projects!G26)=0),"",Projects!G26)</f>
      </c>
      <c r="H27" s="17">
        <f>IF(G27="","",D27/G27)</f>
      </c>
      <c r="I27" s="15">
        <f>IF(E27="","",E27-C27)</f>
      </c>
      <c r="J27" s="15">
        <f>IF(OR($A27="",Projects!$D26=""),"",IFERROR(C27/(MAX(1,MIN($B$2,IF(Projects!$E26="",$B$2,Projects!$E26))-Projects!$D26+1)/30.4375),""))</f>
      </c>
      <c r="K27" s="15">
        <f>IF(OR(J27="",Projects!$E26=""),"",C27+J27*MAX(0,Projects!$E26-$B$2)/30.4375)</f>
      </c>
      <c r="L27" s="15">
        <f>IF(OR(K27="",E27=""),"",K27-E27)</f>
      </c>
    </row>
    <row r="28" spans="1:12">
      <c r="A28" s="4">
        <f>IF(Projects!A27="","",Projects!A27)</f>
      </c>
      <c r="B28" s="4">
        <f>IF($A28="","",Projects!C27&amp;"")</f>
      </c>
      <c r="C28" s="15">
        <f>IF($A28="","",SUMIFS('Time log'!$D$4:$D$503,'Time log'!$B$4:$B$503,$A28,'Time log'!$A$4:$A$503,"&lt;="&amp;$B$2))</f>
      </c>
      <c r="D28" s="16">
        <f>IF($A28="","",SUMIFS('Time log'!$F$4:$F$503,'Time log'!$B$4:$B$503,$A28,'Time log'!$A$4:$A$503,"&lt;="&amp;$B$2))</f>
      </c>
      <c r="E28" s="15">
        <f>IF(OR($A28="",N(Projects!F27)=0),"",Projects!F27)</f>
      </c>
      <c r="F28" s="17">
        <f>IF(E28="","",C28/E28)</f>
      </c>
      <c r="G28" s="16">
        <f>IF(OR($A28="",N(Projects!G27)=0),"",Projects!G27)</f>
      </c>
      <c r="H28" s="17">
        <f>IF(G28="","",D28/G28)</f>
      </c>
      <c r="I28" s="15">
        <f>IF(E28="","",E28-C28)</f>
      </c>
      <c r="J28" s="15">
        <f>IF(OR($A28="",Projects!$D27=""),"",IFERROR(C28/(MAX(1,MIN($B$2,IF(Projects!$E27="",$B$2,Projects!$E27))-Projects!$D27+1)/30.4375),""))</f>
      </c>
      <c r="K28" s="15">
        <f>IF(OR(J28="",Projects!$E27=""),"",C28+J28*MAX(0,Projects!$E27-$B$2)/30.4375)</f>
      </c>
      <c r="L28" s="15">
        <f>IF(OR(K28="",E28=""),"",K28-E28)</f>
      </c>
    </row>
    <row r="29" spans="1:12">
      <c r="A29" s="4">
        <f>IF(Projects!A28="","",Projects!A28)</f>
      </c>
      <c r="B29" s="4">
        <f>IF($A29="","",Projects!C28&amp;"")</f>
      </c>
      <c r="C29" s="15">
        <f>IF($A29="","",SUMIFS('Time log'!$D$4:$D$503,'Time log'!$B$4:$B$503,$A29,'Time log'!$A$4:$A$503,"&lt;="&amp;$B$2))</f>
      </c>
      <c r="D29" s="16">
        <f>IF($A29="","",SUMIFS('Time log'!$F$4:$F$503,'Time log'!$B$4:$B$503,$A29,'Time log'!$A$4:$A$503,"&lt;="&amp;$B$2))</f>
      </c>
      <c r="E29" s="15">
        <f>IF(OR($A29="",N(Projects!F28)=0),"",Projects!F28)</f>
      </c>
      <c r="F29" s="17">
        <f>IF(E29="","",C29/E29)</f>
      </c>
      <c r="G29" s="16">
        <f>IF(OR($A29="",N(Projects!G28)=0),"",Projects!G28)</f>
      </c>
      <c r="H29" s="17">
        <f>IF(G29="","",D29/G29)</f>
      </c>
      <c r="I29" s="15">
        <f>IF(E29="","",E29-C29)</f>
      </c>
      <c r="J29" s="15">
        <f>IF(OR($A29="",Projects!$D28=""),"",IFERROR(C29/(MAX(1,MIN($B$2,IF(Projects!$E28="",$B$2,Projects!$E28))-Projects!$D28+1)/30.4375),""))</f>
      </c>
      <c r="K29" s="15">
        <f>IF(OR(J29="",Projects!$E28=""),"",C29+J29*MAX(0,Projects!$E28-$B$2)/30.4375)</f>
      </c>
      <c r="L29" s="15">
        <f>IF(OR(K29="",E29=""),"",K29-E29)</f>
      </c>
    </row>
    <row r="30" spans="1:12">
      <c r="A30" s="4">
        <f>IF(Projects!A29="","",Projects!A29)</f>
      </c>
      <c r="B30" s="4">
        <f>IF($A30="","",Projects!C29&amp;"")</f>
      </c>
      <c r="C30" s="15">
        <f>IF($A30="","",SUMIFS('Time log'!$D$4:$D$503,'Time log'!$B$4:$B$503,$A30,'Time log'!$A$4:$A$503,"&lt;="&amp;$B$2))</f>
      </c>
      <c r="D30" s="16">
        <f>IF($A30="","",SUMIFS('Time log'!$F$4:$F$503,'Time log'!$B$4:$B$503,$A30,'Time log'!$A$4:$A$503,"&lt;="&amp;$B$2))</f>
      </c>
      <c r="E30" s="15">
        <f>IF(OR($A30="",N(Projects!F29)=0),"",Projects!F29)</f>
      </c>
      <c r="F30" s="17">
        <f>IF(E30="","",C30/E30)</f>
      </c>
      <c r="G30" s="16">
        <f>IF(OR($A30="",N(Projects!G29)=0),"",Projects!G29)</f>
      </c>
      <c r="H30" s="17">
        <f>IF(G30="","",D30/G30)</f>
      </c>
      <c r="I30" s="15">
        <f>IF(E30="","",E30-C30)</f>
      </c>
      <c r="J30" s="15">
        <f>IF(OR($A30="",Projects!$D29=""),"",IFERROR(C30/(MAX(1,MIN($B$2,IF(Projects!$E29="",$B$2,Projects!$E29))-Projects!$D29+1)/30.4375),""))</f>
      </c>
      <c r="K30" s="15">
        <f>IF(OR(J30="",Projects!$E29=""),"",C30+J30*MAX(0,Projects!$E29-$B$2)/30.4375)</f>
      </c>
      <c r="L30" s="15">
        <f>IF(OR(K30="",E30=""),"",K30-E30)</f>
      </c>
    </row>
    <row r="31" spans="1:12">
      <c r="A31" s="4">
        <f>IF(Projects!A30="","",Projects!A30)</f>
      </c>
      <c r="B31" s="4">
        <f>IF($A31="","",Projects!C30&amp;"")</f>
      </c>
      <c r="C31" s="15">
        <f>IF($A31="","",SUMIFS('Time log'!$D$4:$D$503,'Time log'!$B$4:$B$503,$A31,'Time log'!$A$4:$A$503,"&lt;="&amp;$B$2))</f>
      </c>
      <c r="D31" s="16">
        <f>IF($A31="","",SUMIFS('Time log'!$F$4:$F$503,'Time log'!$B$4:$B$503,$A31,'Time log'!$A$4:$A$503,"&lt;="&amp;$B$2))</f>
      </c>
      <c r="E31" s="15">
        <f>IF(OR($A31="",N(Projects!F30)=0),"",Projects!F30)</f>
      </c>
      <c r="F31" s="17">
        <f>IF(E31="","",C31/E31)</f>
      </c>
      <c r="G31" s="16">
        <f>IF(OR($A31="",N(Projects!G30)=0),"",Projects!G30)</f>
      </c>
      <c r="H31" s="17">
        <f>IF(G31="","",D31/G31)</f>
      </c>
      <c r="I31" s="15">
        <f>IF(E31="","",E31-C31)</f>
      </c>
      <c r="J31" s="15">
        <f>IF(OR($A31="",Projects!$D30=""),"",IFERROR(C31/(MAX(1,MIN($B$2,IF(Projects!$E30="",$B$2,Projects!$E30))-Projects!$D30+1)/30.4375),""))</f>
      </c>
      <c r="K31" s="15">
        <f>IF(OR(J31="",Projects!$E30=""),"",C31+J31*MAX(0,Projects!$E30-$B$2)/30.4375)</f>
      </c>
      <c r="L31" s="15">
        <f>IF(OR(K31="",E31=""),"",K31-E31)</f>
      </c>
    </row>
    <row r="32" spans="1:12">
      <c r="A32" s="4">
        <f>IF(Projects!A31="","",Projects!A31)</f>
      </c>
      <c r="B32" s="4">
        <f>IF($A32="","",Projects!C31&amp;"")</f>
      </c>
      <c r="C32" s="15">
        <f>IF($A32="","",SUMIFS('Time log'!$D$4:$D$503,'Time log'!$B$4:$B$503,$A32,'Time log'!$A$4:$A$503,"&lt;="&amp;$B$2))</f>
      </c>
      <c r="D32" s="16">
        <f>IF($A32="","",SUMIFS('Time log'!$F$4:$F$503,'Time log'!$B$4:$B$503,$A32,'Time log'!$A$4:$A$503,"&lt;="&amp;$B$2))</f>
      </c>
      <c r="E32" s="15">
        <f>IF(OR($A32="",N(Projects!F31)=0),"",Projects!F31)</f>
      </c>
      <c r="F32" s="17">
        <f>IF(E32="","",C32/E32)</f>
      </c>
      <c r="G32" s="16">
        <f>IF(OR($A32="",N(Projects!G31)=0),"",Projects!G31)</f>
      </c>
      <c r="H32" s="17">
        <f>IF(G32="","",D32/G32)</f>
      </c>
      <c r="I32" s="15">
        <f>IF(E32="","",E32-C32)</f>
      </c>
      <c r="J32" s="15">
        <f>IF(OR($A32="",Projects!$D31=""),"",IFERROR(C32/(MAX(1,MIN($B$2,IF(Projects!$E31="",$B$2,Projects!$E31))-Projects!$D31+1)/30.4375),""))</f>
      </c>
      <c r="K32" s="15">
        <f>IF(OR(J32="",Projects!$E31=""),"",C32+J32*MAX(0,Projects!$E31-$B$2)/30.4375)</f>
      </c>
      <c r="L32" s="15">
        <f>IF(OR(K32="",E32=""),"",K32-E32)</f>
      </c>
    </row>
    <row r="33" spans="1:12">
      <c r="A33" s="4">
        <f>IF(Projects!A32="","",Projects!A32)</f>
      </c>
      <c r="B33" s="4">
        <f>IF($A33="","",Projects!C32&amp;"")</f>
      </c>
      <c r="C33" s="15">
        <f>IF($A33="","",SUMIFS('Time log'!$D$4:$D$503,'Time log'!$B$4:$B$503,$A33,'Time log'!$A$4:$A$503,"&lt;="&amp;$B$2))</f>
      </c>
      <c r="D33" s="16">
        <f>IF($A33="","",SUMIFS('Time log'!$F$4:$F$503,'Time log'!$B$4:$B$503,$A33,'Time log'!$A$4:$A$503,"&lt;="&amp;$B$2))</f>
      </c>
      <c r="E33" s="15">
        <f>IF(OR($A33="",N(Projects!F32)=0),"",Projects!F32)</f>
      </c>
      <c r="F33" s="17">
        <f>IF(E33="","",C33/E33)</f>
      </c>
      <c r="G33" s="16">
        <f>IF(OR($A33="",N(Projects!G32)=0),"",Projects!G32)</f>
      </c>
      <c r="H33" s="17">
        <f>IF(G33="","",D33/G33)</f>
      </c>
      <c r="I33" s="15">
        <f>IF(E33="","",E33-C33)</f>
      </c>
      <c r="J33" s="15">
        <f>IF(OR($A33="",Projects!$D32=""),"",IFERROR(C33/(MAX(1,MIN($B$2,IF(Projects!$E32="",$B$2,Projects!$E32))-Projects!$D32+1)/30.4375),""))</f>
      </c>
      <c r="K33" s="15">
        <f>IF(OR(J33="",Projects!$E32=""),"",C33+J33*MAX(0,Projects!$E32-$B$2)/30.4375)</f>
      </c>
      <c r="L33" s="15">
        <f>IF(OR(K33="",E33=""),"",K33-E33)</f>
      </c>
    </row>
    <row r="34" spans="1:12">
      <c r="A34" s="4">
        <f>IF(Projects!A33="","",Projects!A33)</f>
      </c>
      <c r="B34" s="4">
        <f>IF($A34="","",Projects!C33&amp;"")</f>
      </c>
      <c r="C34" s="15">
        <f>IF($A34="","",SUMIFS('Time log'!$D$4:$D$503,'Time log'!$B$4:$B$503,$A34,'Time log'!$A$4:$A$503,"&lt;="&amp;$B$2))</f>
      </c>
      <c r="D34" s="16">
        <f>IF($A34="","",SUMIFS('Time log'!$F$4:$F$503,'Time log'!$B$4:$B$503,$A34,'Time log'!$A$4:$A$503,"&lt;="&amp;$B$2))</f>
      </c>
      <c r="E34" s="15">
        <f>IF(OR($A34="",N(Projects!F33)=0),"",Projects!F33)</f>
      </c>
      <c r="F34" s="17">
        <f>IF(E34="","",C34/E34)</f>
      </c>
      <c r="G34" s="16">
        <f>IF(OR($A34="",N(Projects!G33)=0),"",Projects!G33)</f>
      </c>
      <c r="H34" s="17">
        <f>IF(G34="","",D34/G34)</f>
      </c>
      <c r="I34" s="15">
        <f>IF(E34="","",E34-C34)</f>
      </c>
      <c r="J34" s="15">
        <f>IF(OR($A34="",Projects!$D33=""),"",IFERROR(C34/(MAX(1,MIN($B$2,IF(Projects!$E33="",$B$2,Projects!$E33))-Projects!$D33+1)/30.4375),""))</f>
      </c>
      <c r="K34" s="15">
        <f>IF(OR(J34="",Projects!$E33=""),"",C34+J34*MAX(0,Projects!$E33-$B$2)/30.4375)</f>
      </c>
      <c r="L34" s="15">
        <f>IF(OR(K34="",E34=""),"",K34-E34)</f>
      </c>
    </row>
    <row r="35" spans="1:12">
      <c r="A35" s="4">
        <f>IF(Projects!A34="","",Projects!A34)</f>
      </c>
      <c r="B35" s="4">
        <f>IF($A35="","",Projects!C34&amp;"")</f>
      </c>
      <c r="C35" s="15">
        <f>IF($A35="","",SUMIFS('Time log'!$D$4:$D$503,'Time log'!$B$4:$B$503,$A35,'Time log'!$A$4:$A$503,"&lt;="&amp;$B$2))</f>
      </c>
      <c r="D35" s="16">
        <f>IF($A35="","",SUMIFS('Time log'!$F$4:$F$503,'Time log'!$B$4:$B$503,$A35,'Time log'!$A$4:$A$503,"&lt;="&amp;$B$2))</f>
      </c>
      <c r="E35" s="15">
        <f>IF(OR($A35="",N(Projects!F34)=0),"",Projects!F34)</f>
      </c>
      <c r="F35" s="17">
        <f>IF(E35="","",C35/E35)</f>
      </c>
      <c r="G35" s="16">
        <f>IF(OR($A35="",N(Projects!G34)=0),"",Projects!G34)</f>
      </c>
      <c r="H35" s="17">
        <f>IF(G35="","",D35/G35)</f>
      </c>
      <c r="I35" s="15">
        <f>IF(E35="","",E35-C35)</f>
      </c>
      <c r="J35" s="15">
        <f>IF(OR($A35="",Projects!$D34=""),"",IFERROR(C35/(MAX(1,MIN($B$2,IF(Projects!$E34="",$B$2,Projects!$E34))-Projects!$D34+1)/30.4375),""))</f>
      </c>
      <c r="K35" s="15">
        <f>IF(OR(J35="",Projects!$E34=""),"",C35+J35*MAX(0,Projects!$E34-$B$2)/30.4375)</f>
      </c>
      <c r="L35" s="15">
        <f>IF(OR(K35="",E35=""),"",K35-E35)</f>
      </c>
    </row>
    <row r="36" spans="1:12">
      <c r="A36" s="4">
        <f>IF(Projects!A35="","",Projects!A35)</f>
      </c>
      <c r="B36" s="4">
        <f>IF($A36="","",Projects!C35&amp;"")</f>
      </c>
      <c r="C36" s="15">
        <f>IF($A36="","",SUMIFS('Time log'!$D$4:$D$503,'Time log'!$B$4:$B$503,$A36,'Time log'!$A$4:$A$503,"&lt;="&amp;$B$2))</f>
      </c>
      <c r="D36" s="16">
        <f>IF($A36="","",SUMIFS('Time log'!$F$4:$F$503,'Time log'!$B$4:$B$503,$A36,'Time log'!$A$4:$A$503,"&lt;="&amp;$B$2))</f>
      </c>
      <c r="E36" s="15">
        <f>IF(OR($A36="",N(Projects!F35)=0),"",Projects!F35)</f>
      </c>
      <c r="F36" s="17">
        <f>IF(E36="","",C36/E36)</f>
      </c>
      <c r="G36" s="16">
        <f>IF(OR($A36="",N(Projects!G35)=0),"",Projects!G35)</f>
      </c>
      <c r="H36" s="17">
        <f>IF(G36="","",D36/G36)</f>
      </c>
      <c r="I36" s="15">
        <f>IF(E36="","",E36-C36)</f>
      </c>
      <c r="J36" s="15">
        <f>IF(OR($A36="",Projects!$D35=""),"",IFERROR(C36/(MAX(1,MIN($B$2,IF(Projects!$E35="",$B$2,Projects!$E35))-Projects!$D35+1)/30.4375),""))</f>
      </c>
      <c r="K36" s="15">
        <f>IF(OR(J36="",Projects!$E35=""),"",C36+J36*MAX(0,Projects!$E35-$B$2)/30.4375)</f>
      </c>
      <c r="L36" s="15">
        <f>IF(OR(K36="",E36=""),"",K36-E36)</f>
      </c>
    </row>
    <row r="37" spans="1:12">
      <c r="A37" s="4">
        <f>IF(Projects!A36="","",Projects!A36)</f>
      </c>
      <c r="B37" s="4">
        <f>IF($A37="","",Projects!C36&amp;"")</f>
      </c>
      <c r="C37" s="15">
        <f>IF($A37="","",SUMIFS('Time log'!$D$4:$D$503,'Time log'!$B$4:$B$503,$A37,'Time log'!$A$4:$A$503,"&lt;="&amp;$B$2))</f>
      </c>
      <c r="D37" s="16">
        <f>IF($A37="","",SUMIFS('Time log'!$F$4:$F$503,'Time log'!$B$4:$B$503,$A37,'Time log'!$A$4:$A$503,"&lt;="&amp;$B$2))</f>
      </c>
      <c r="E37" s="15">
        <f>IF(OR($A37="",N(Projects!F36)=0),"",Projects!F36)</f>
      </c>
      <c r="F37" s="17">
        <f>IF(E37="","",C37/E37)</f>
      </c>
      <c r="G37" s="16">
        <f>IF(OR($A37="",N(Projects!G36)=0),"",Projects!G36)</f>
      </c>
      <c r="H37" s="17">
        <f>IF(G37="","",D37/G37)</f>
      </c>
      <c r="I37" s="15">
        <f>IF(E37="","",E37-C37)</f>
      </c>
      <c r="J37" s="15">
        <f>IF(OR($A37="",Projects!$D36=""),"",IFERROR(C37/(MAX(1,MIN($B$2,IF(Projects!$E36="",$B$2,Projects!$E36))-Projects!$D36+1)/30.4375),""))</f>
      </c>
      <c r="K37" s="15">
        <f>IF(OR(J37="",Projects!$E36=""),"",C37+J37*MAX(0,Projects!$E36-$B$2)/30.4375)</f>
      </c>
      <c r="L37" s="15">
        <f>IF(OR(K37="",E37=""),"",K37-E37)</f>
      </c>
    </row>
    <row r="38" spans="1:12">
      <c r="A38" s="4">
        <f>IF(Projects!A37="","",Projects!A37)</f>
      </c>
      <c r="B38" s="4">
        <f>IF($A38="","",Projects!C37&amp;"")</f>
      </c>
      <c r="C38" s="15">
        <f>IF($A38="","",SUMIFS('Time log'!$D$4:$D$503,'Time log'!$B$4:$B$503,$A38,'Time log'!$A$4:$A$503,"&lt;="&amp;$B$2))</f>
      </c>
      <c r="D38" s="16">
        <f>IF($A38="","",SUMIFS('Time log'!$F$4:$F$503,'Time log'!$B$4:$B$503,$A38,'Time log'!$A$4:$A$503,"&lt;="&amp;$B$2))</f>
      </c>
      <c r="E38" s="15">
        <f>IF(OR($A38="",N(Projects!F37)=0),"",Projects!F37)</f>
      </c>
      <c r="F38" s="17">
        <f>IF(E38="","",C38/E38)</f>
      </c>
      <c r="G38" s="16">
        <f>IF(OR($A38="",N(Projects!G37)=0),"",Projects!G37)</f>
      </c>
      <c r="H38" s="17">
        <f>IF(G38="","",D38/G38)</f>
      </c>
      <c r="I38" s="15">
        <f>IF(E38="","",E38-C38)</f>
      </c>
      <c r="J38" s="15">
        <f>IF(OR($A38="",Projects!$D37=""),"",IFERROR(C38/(MAX(1,MIN($B$2,IF(Projects!$E37="",$B$2,Projects!$E37))-Projects!$D37+1)/30.4375),""))</f>
      </c>
      <c r="K38" s="15">
        <f>IF(OR(J38="",Projects!$E37=""),"",C38+J38*MAX(0,Projects!$E37-$B$2)/30.4375)</f>
      </c>
      <c r="L38" s="15">
        <f>IF(OR(K38="",E38=""),"",K38-E38)</f>
      </c>
    </row>
    <row r="39" spans="1:12">
      <c r="A39" s="4">
        <f>IF(Projects!A38="","",Projects!A38)</f>
      </c>
      <c r="B39" s="4">
        <f>IF($A39="","",Projects!C38&amp;"")</f>
      </c>
      <c r="C39" s="15">
        <f>IF($A39="","",SUMIFS('Time log'!$D$4:$D$503,'Time log'!$B$4:$B$503,$A39,'Time log'!$A$4:$A$503,"&lt;="&amp;$B$2))</f>
      </c>
      <c r="D39" s="16">
        <f>IF($A39="","",SUMIFS('Time log'!$F$4:$F$503,'Time log'!$B$4:$B$503,$A39,'Time log'!$A$4:$A$503,"&lt;="&amp;$B$2))</f>
      </c>
      <c r="E39" s="15">
        <f>IF(OR($A39="",N(Projects!F38)=0),"",Projects!F38)</f>
      </c>
      <c r="F39" s="17">
        <f>IF(E39="","",C39/E39)</f>
      </c>
      <c r="G39" s="16">
        <f>IF(OR($A39="",N(Projects!G38)=0),"",Projects!G38)</f>
      </c>
      <c r="H39" s="17">
        <f>IF(G39="","",D39/G39)</f>
      </c>
      <c r="I39" s="15">
        <f>IF(E39="","",E39-C39)</f>
      </c>
      <c r="J39" s="15">
        <f>IF(OR($A39="",Projects!$D38=""),"",IFERROR(C39/(MAX(1,MIN($B$2,IF(Projects!$E38="",$B$2,Projects!$E38))-Projects!$D38+1)/30.4375),""))</f>
      </c>
      <c r="K39" s="15">
        <f>IF(OR(J39="",Projects!$E38=""),"",C39+J39*MAX(0,Projects!$E38-$B$2)/30.4375)</f>
      </c>
      <c r="L39" s="15">
        <f>IF(OR(K39="",E39=""),"",K39-E39)</f>
      </c>
    </row>
    <row r="40" spans="1:12">
      <c r="A40" s="4">
        <f>IF(Projects!A39="","",Projects!A39)</f>
      </c>
      <c r="B40" s="4">
        <f>IF($A40="","",Projects!C39&amp;"")</f>
      </c>
      <c r="C40" s="15">
        <f>IF($A40="","",SUMIFS('Time log'!$D$4:$D$503,'Time log'!$B$4:$B$503,$A40,'Time log'!$A$4:$A$503,"&lt;="&amp;$B$2))</f>
      </c>
      <c r="D40" s="16">
        <f>IF($A40="","",SUMIFS('Time log'!$F$4:$F$503,'Time log'!$B$4:$B$503,$A40,'Time log'!$A$4:$A$503,"&lt;="&amp;$B$2))</f>
      </c>
      <c r="E40" s="15">
        <f>IF(OR($A40="",N(Projects!F39)=0),"",Projects!F39)</f>
      </c>
      <c r="F40" s="17">
        <f>IF(E40="","",C40/E40)</f>
      </c>
      <c r="G40" s="16">
        <f>IF(OR($A40="",N(Projects!G39)=0),"",Projects!G39)</f>
      </c>
      <c r="H40" s="17">
        <f>IF(G40="","",D40/G40)</f>
      </c>
      <c r="I40" s="15">
        <f>IF(E40="","",E40-C40)</f>
      </c>
      <c r="J40" s="15">
        <f>IF(OR($A40="",Projects!$D39=""),"",IFERROR(C40/(MAX(1,MIN($B$2,IF(Projects!$E39="",$B$2,Projects!$E39))-Projects!$D39+1)/30.4375),""))</f>
      </c>
      <c r="K40" s="15">
        <f>IF(OR(J40="",Projects!$E39=""),"",C40+J40*MAX(0,Projects!$E39-$B$2)/30.4375)</f>
      </c>
      <c r="L40" s="15">
        <f>IF(OR(K40="",E40=""),"",K40-E40)</f>
      </c>
    </row>
    <row r="41" spans="1:12">
      <c r="A41" s="4">
        <f>IF(Projects!A40="","",Projects!A40)</f>
      </c>
      <c r="B41" s="4">
        <f>IF($A41="","",Projects!C40&amp;"")</f>
      </c>
      <c r="C41" s="15">
        <f>IF($A41="","",SUMIFS('Time log'!$D$4:$D$503,'Time log'!$B$4:$B$503,$A41,'Time log'!$A$4:$A$503,"&lt;="&amp;$B$2))</f>
      </c>
      <c r="D41" s="16">
        <f>IF($A41="","",SUMIFS('Time log'!$F$4:$F$503,'Time log'!$B$4:$B$503,$A41,'Time log'!$A$4:$A$503,"&lt;="&amp;$B$2))</f>
      </c>
      <c r="E41" s="15">
        <f>IF(OR($A41="",N(Projects!F40)=0),"",Projects!F40)</f>
      </c>
      <c r="F41" s="17">
        <f>IF(E41="","",C41/E41)</f>
      </c>
      <c r="G41" s="16">
        <f>IF(OR($A41="",N(Projects!G40)=0),"",Projects!G40)</f>
      </c>
      <c r="H41" s="17">
        <f>IF(G41="","",D41/G41)</f>
      </c>
      <c r="I41" s="15">
        <f>IF(E41="","",E41-C41)</f>
      </c>
      <c r="J41" s="15">
        <f>IF(OR($A41="",Projects!$D40=""),"",IFERROR(C41/(MAX(1,MIN($B$2,IF(Projects!$E40="",$B$2,Projects!$E40))-Projects!$D40+1)/30.4375),""))</f>
      </c>
      <c r="K41" s="15">
        <f>IF(OR(J41="",Projects!$E40=""),"",C41+J41*MAX(0,Projects!$E40-$B$2)/30.4375)</f>
      </c>
      <c r="L41" s="15">
        <f>IF(OR(K41="",E41=""),"",K41-E41)</f>
      </c>
    </row>
    <row r="42" spans="1:12">
      <c r="A42" s="4">
        <f>IF(Projects!A41="","",Projects!A41)</f>
      </c>
      <c r="B42" s="4">
        <f>IF($A42="","",Projects!C41&amp;"")</f>
      </c>
      <c r="C42" s="15">
        <f>IF($A42="","",SUMIFS('Time log'!$D$4:$D$503,'Time log'!$B$4:$B$503,$A42,'Time log'!$A$4:$A$503,"&lt;="&amp;$B$2))</f>
      </c>
      <c r="D42" s="16">
        <f>IF($A42="","",SUMIFS('Time log'!$F$4:$F$503,'Time log'!$B$4:$B$503,$A42,'Time log'!$A$4:$A$503,"&lt;="&amp;$B$2))</f>
      </c>
      <c r="E42" s="15">
        <f>IF(OR($A42="",N(Projects!F41)=0),"",Projects!F41)</f>
      </c>
      <c r="F42" s="17">
        <f>IF(E42="","",C42/E42)</f>
      </c>
      <c r="G42" s="16">
        <f>IF(OR($A42="",N(Projects!G41)=0),"",Projects!G41)</f>
      </c>
      <c r="H42" s="17">
        <f>IF(G42="","",D42/G42)</f>
      </c>
      <c r="I42" s="15">
        <f>IF(E42="","",E42-C42)</f>
      </c>
      <c r="J42" s="15">
        <f>IF(OR($A42="",Projects!$D41=""),"",IFERROR(C42/(MAX(1,MIN($B$2,IF(Projects!$E41="",$B$2,Projects!$E41))-Projects!$D41+1)/30.4375),""))</f>
      </c>
      <c r="K42" s="15">
        <f>IF(OR(J42="",Projects!$E41=""),"",C42+J42*MAX(0,Projects!$E41-$B$2)/30.4375)</f>
      </c>
      <c r="L42" s="15">
        <f>IF(OR(K42="",E42=""),"",K42-E42)</f>
      </c>
    </row>
    <row r="43" spans="1:12">
      <c r="A43" s="4">
        <f>IF(Projects!A42="","",Projects!A42)</f>
      </c>
      <c r="B43" s="4">
        <f>IF($A43="","",Projects!C42&amp;"")</f>
      </c>
      <c r="C43" s="15">
        <f>IF($A43="","",SUMIFS('Time log'!$D$4:$D$503,'Time log'!$B$4:$B$503,$A43,'Time log'!$A$4:$A$503,"&lt;="&amp;$B$2))</f>
      </c>
      <c r="D43" s="16">
        <f>IF($A43="","",SUMIFS('Time log'!$F$4:$F$503,'Time log'!$B$4:$B$503,$A43,'Time log'!$A$4:$A$503,"&lt;="&amp;$B$2))</f>
      </c>
      <c r="E43" s="15">
        <f>IF(OR($A43="",N(Projects!F42)=0),"",Projects!F42)</f>
      </c>
      <c r="F43" s="17">
        <f>IF(E43="","",C43/E43)</f>
      </c>
      <c r="G43" s="16">
        <f>IF(OR($A43="",N(Projects!G42)=0),"",Projects!G42)</f>
      </c>
      <c r="H43" s="17">
        <f>IF(G43="","",D43/G43)</f>
      </c>
      <c r="I43" s="15">
        <f>IF(E43="","",E43-C43)</f>
      </c>
      <c r="J43" s="15">
        <f>IF(OR($A43="",Projects!$D42=""),"",IFERROR(C43/(MAX(1,MIN($B$2,IF(Projects!$E42="",$B$2,Projects!$E42))-Projects!$D42+1)/30.4375),""))</f>
      </c>
      <c r="K43" s="15">
        <f>IF(OR(J43="",Projects!$E42=""),"",C43+J43*MAX(0,Projects!$E42-$B$2)/30.4375)</f>
      </c>
      <c r="L43" s="15">
        <f>IF(OR(K43="",E43=""),"",K43-E43)</f>
      </c>
    </row>
    <row r="44" spans="1:12">
      <c r="A44" s="4">
        <f>IF(Projects!A43="","",Projects!A43)</f>
      </c>
      <c r="B44" s="4">
        <f>IF($A44="","",Projects!C43&amp;"")</f>
      </c>
      <c r="C44" s="15">
        <f>IF($A44="","",SUMIFS('Time log'!$D$4:$D$503,'Time log'!$B$4:$B$503,$A44,'Time log'!$A$4:$A$503,"&lt;="&amp;$B$2))</f>
      </c>
      <c r="D44" s="16">
        <f>IF($A44="","",SUMIFS('Time log'!$F$4:$F$503,'Time log'!$B$4:$B$503,$A44,'Time log'!$A$4:$A$503,"&lt;="&amp;$B$2))</f>
      </c>
      <c r="E44" s="15">
        <f>IF(OR($A44="",N(Projects!F43)=0),"",Projects!F43)</f>
      </c>
      <c r="F44" s="17">
        <f>IF(E44="","",C44/E44)</f>
      </c>
      <c r="G44" s="16">
        <f>IF(OR($A44="",N(Projects!G43)=0),"",Projects!G43)</f>
      </c>
      <c r="H44" s="17">
        <f>IF(G44="","",D44/G44)</f>
      </c>
      <c r="I44" s="15">
        <f>IF(E44="","",E44-C44)</f>
      </c>
      <c r="J44" s="15">
        <f>IF(OR($A44="",Projects!$D43=""),"",IFERROR(C44/(MAX(1,MIN($B$2,IF(Projects!$E43="",$B$2,Projects!$E43))-Projects!$D43+1)/30.4375),""))</f>
      </c>
      <c r="K44" s="15">
        <f>IF(OR(J44="",Projects!$E43=""),"",C44+J44*MAX(0,Projects!$E43-$B$2)/30.4375)</f>
      </c>
      <c r="L44" s="15">
        <f>IF(OR(K44="",E44=""),"",K44-E44)</f>
      </c>
    </row>
    <row r="45" spans="1:12">
      <c r="A45" s="4">
        <f>IF(Projects!A44="","",Projects!A44)</f>
      </c>
      <c r="B45" s="4">
        <f>IF($A45="","",Projects!C44&amp;"")</f>
      </c>
      <c r="C45" s="15">
        <f>IF($A45="","",SUMIFS('Time log'!$D$4:$D$503,'Time log'!$B$4:$B$503,$A45,'Time log'!$A$4:$A$503,"&lt;="&amp;$B$2))</f>
      </c>
      <c r="D45" s="16">
        <f>IF($A45="","",SUMIFS('Time log'!$F$4:$F$503,'Time log'!$B$4:$B$503,$A45,'Time log'!$A$4:$A$503,"&lt;="&amp;$B$2))</f>
      </c>
      <c r="E45" s="15">
        <f>IF(OR($A45="",N(Projects!F44)=0),"",Projects!F44)</f>
      </c>
      <c r="F45" s="17">
        <f>IF(E45="","",C45/E45)</f>
      </c>
      <c r="G45" s="16">
        <f>IF(OR($A45="",N(Projects!G44)=0),"",Projects!G44)</f>
      </c>
      <c r="H45" s="17">
        <f>IF(G45="","",D45/G45)</f>
      </c>
      <c r="I45" s="15">
        <f>IF(E45="","",E45-C45)</f>
      </c>
      <c r="J45" s="15">
        <f>IF(OR($A45="",Projects!$D44=""),"",IFERROR(C45/(MAX(1,MIN($B$2,IF(Projects!$E44="",$B$2,Projects!$E44))-Projects!$D44+1)/30.4375),""))</f>
      </c>
      <c r="K45" s="15">
        <f>IF(OR(J45="",Projects!$E44=""),"",C45+J45*MAX(0,Projects!$E44-$B$2)/30.4375)</f>
      </c>
      <c r="L45" s="15">
        <f>IF(OR(K45="",E45=""),"",K45-E45)</f>
      </c>
    </row>
    <row r="46" spans="1:12">
      <c r="A46" s="4">
        <f>IF(Projects!A45="","",Projects!A45)</f>
      </c>
      <c r="B46" s="4">
        <f>IF($A46="","",Projects!C45&amp;"")</f>
      </c>
      <c r="C46" s="15">
        <f>IF($A46="","",SUMIFS('Time log'!$D$4:$D$503,'Time log'!$B$4:$B$503,$A46,'Time log'!$A$4:$A$503,"&lt;="&amp;$B$2))</f>
      </c>
      <c r="D46" s="16">
        <f>IF($A46="","",SUMIFS('Time log'!$F$4:$F$503,'Time log'!$B$4:$B$503,$A46,'Time log'!$A$4:$A$503,"&lt;="&amp;$B$2))</f>
      </c>
      <c r="E46" s="15">
        <f>IF(OR($A46="",N(Projects!F45)=0),"",Projects!F45)</f>
      </c>
      <c r="F46" s="17">
        <f>IF(E46="","",C46/E46)</f>
      </c>
      <c r="G46" s="16">
        <f>IF(OR($A46="",N(Projects!G45)=0),"",Projects!G45)</f>
      </c>
      <c r="H46" s="17">
        <f>IF(G46="","",D46/G46)</f>
      </c>
      <c r="I46" s="15">
        <f>IF(E46="","",E46-C46)</f>
      </c>
      <c r="J46" s="15">
        <f>IF(OR($A46="",Projects!$D45=""),"",IFERROR(C46/(MAX(1,MIN($B$2,IF(Projects!$E45="",$B$2,Projects!$E45))-Projects!$D45+1)/30.4375),""))</f>
      </c>
      <c r="K46" s="15">
        <f>IF(OR(J46="",Projects!$E45=""),"",C46+J46*MAX(0,Projects!$E45-$B$2)/30.4375)</f>
      </c>
      <c r="L46" s="15">
        <f>IF(OR(K46="",E46=""),"",K46-E46)</f>
      </c>
    </row>
    <row r="47" spans="1:12">
      <c r="A47" s="4">
        <f>IF(Projects!A46="","",Projects!A46)</f>
      </c>
      <c r="B47" s="4">
        <f>IF($A47="","",Projects!C46&amp;"")</f>
      </c>
      <c r="C47" s="15">
        <f>IF($A47="","",SUMIFS('Time log'!$D$4:$D$503,'Time log'!$B$4:$B$503,$A47,'Time log'!$A$4:$A$503,"&lt;="&amp;$B$2))</f>
      </c>
      <c r="D47" s="16">
        <f>IF($A47="","",SUMIFS('Time log'!$F$4:$F$503,'Time log'!$B$4:$B$503,$A47,'Time log'!$A$4:$A$503,"&lt;="&amp;$B$2))</f>
      </c>
      <c r="E47" s="15">
        <f>IF(OR($A47="",N(Projects!F46)=0),"",Projects!F46)</f>
      </c>
      <c r="F47" s="17">
        <f>IF(E47="","",C47/E47)</f>
      </c>
      <c r="G47" s="16">
        <f>IF(OR($A47="",N(Projects!G46)=0),"",Projects!G46)</f>
      </c>
      <c r="H47" s="17">
        <f>IF(G47="","",D47/G47)</f>
      </c>
      <c r="I47" s="15">
        <f>IF(E47="","",E47-C47)</f>
      </c>
      <c r="J47" s="15">
        <f>IF(OR($A47="",Projects!$D46=""),"",IFERROR(C47/(MAX(1,MIN($B$2,IF(Projects!$E46="",$B$2,Projects!$E46))-Projects!$D46+1)/30.4375),""))</f>
      </c>
      <c r="K47" s="15">
        <f>IF(OR(J47="",Projects!$E46=""),"",C47+J47*MAX(0,Projects!$E46-$B$2)/30.4375)</f>
      </c>
      <c r="L47" s="15">
        <f>IF(OR(K47="",E47=""),"",K47-E47)</f>
      </c>
    </row>
    <row r="48" spans="1:12">
      <c r="A48" s="4">
        <f>IF(Projects!A47="","",Projects!A47)</f>
      </c>
      <c r="B48" s="4">
        <f>IF($A48="","",Projects!C47&amp;"")</f>
      </c>
      <c r="C48" s="15">
        <f>IF($A48="","",SUMIFS('Time log'!$D$4:$D$503,'Time log'!$B$4:$B$503,$A48,'Time log'!$A$4:$A$503,"&lt;="&amp;$B$2))</f>
      </c>
      <c r="D48" s="16">
        <f>IF($A48="","",SUMIFS('Time log'!$F$4:$F$503,'Time log'!$B$4:$B$503,$A48,'Time log'!$A$4:$A$503,"&lt;="&amp;$B$2))</f>
      </c>
      <c r="E48" s="15">
        <f>IF(OR($A48="",N(Projects!F47)=0),"",Projects!F47)</f>
      </c>
      <c r="F48" s="17">
        <f>IF(E48="","",C48/E48)</f>
      </c>
      <c r="G48" s="16">
        <f>IF(OR($A48="",N(Projects!G47)=0),"",Projects!G47)</f>
      </c>
      <c r="H48" s="17">
        <f>IF(G48="","",D48/G48)</f>
      </c>
      <c r="I48" s="15">
        <f>IF(E48="","",E48-C48)</f>
      </c>
      <c r="J48" s="15">
        <f>IF(OR($A48="",Projects!$D47=""),"",IFERROR(C48/(MAX(1,MIN($B$2,IF(Projects!$E47="",$B$2,Projects!$E47))-Projects!$D47+1)/30.4375),""))</f>
      </c>
      <c r="K48" s="15">
        <f>IF(OR(J48="",Projects!$E47=""),"",C48+J48*MAX(0,Projects!$E47-$B$2)/30.4375)</f>
      </c>
      <c r="L48" s="15">
        <f>IF(OR(K48="",E48=""),"",K48-E48)</f>
      </c>
    </row>
    <row r="49" spans="1:12">
      <c r="A49" s="4">
        <f>IF(Projects!A48="","",Projects!A48)</f>
      </c>
      <c r="B49" s="4">
        <f>IF($A49="","",Projects!C48&amp;"")</f>
      </c>
      <c r="C49" s="15">
        <f>IF($A49="","",SUMIFS('Time log'!$D$4:$D$503,'Time log'!$B$4:$B$503,$A49,'Time log'!$A$4:$A$503,"&lt;="&amp;$B$2))</f>
      </c>
      <c r="D49" s="16">
        <f>IF($A49="","",SUMIFS('Time log'!$F$4:$F$503,'Time log'!$B$4:$B$503,$A49,'Time log'!$A$4:$A$503,"&lt;="&amp;$B$2))</f>
      </c>
      <c r="E49" s="15">
        <f>IF(OR($A49="",N(Projects!F48)=0),"",Projects!F48)</f>
      </c>
      <c r="F49" s="17">
        <f>IF(E49="","",C49/E49)</f>
      </c>
      <c r="G49" s="16">
        <f>IF(OR($A49="",N(Projects!G48)=0),"",Projects!G48)</f>
      </c>
      <c r="H49" s="17">
        <f>IF(G49="","",D49/G49)</f>
      </c>
      <c r="I49" s="15">
        <f>IF(E49="","",E49-C49)</f>
      </c>
      <c r="J49" s="15">
        <f>IF(OR($A49="",Projects!$D48=""),"",IFERROR(C49/(MAX(1,MIN($B$2,IF(Projects!$E48="",$B$2,Projects!$E48))-Projects!$D48+1)/30.4375),""))</f>
      </c>
      <c r="K49" s="15">
        <f>IF(OR(J49="",Projects!$E48=""),"",C49+J49*MAX(0,Projects!$E48-$B$2)/30.4375)</f>
      </c>
      <c r="L49" s="15">
        <f>IF(OR(K49="",E49=""),"",K49-E49)</f>
      </c>
    </row>
    <row r="50" spans="1:12">
      <c r="A50" s="4">
        <f>IF(Projects!A49="","",Projects!A49)</f>
      </c>
      <c r="B50" s="4">
        <f>IF($A50="","",Projects!C49&amp;"")</f>
      </c>
      <c r="C50" s="15">
        <f>IF($A50="","",SUMIFS('Time log'!$D$4:$D$503,'Time log'!$B$4:$B$503,$A50,'Time log'!$A$4:$A$503,"&lt;="&amp;$B$2))</f>
      </c>
      <c r="D50" s="16">
        <f>IF($A50="","",SUMIFS('Time log'!$F$4:$F$503,'Time log'!$B$4:$B$503,$A50,'Time log'!$A$4:$A$503,"&lt;="&amp;$B$2))</f>
      </c>
      <c r="E50" s="15">
        <f>IF(OR($A50="",N(Projects!F49)=0),"",Projects!F49)</f>
      </c>
      <c r="F50" s="17">
        <f>IF(E50="","",C50/E50)</f>
      </c>
      <c r="G50" s="16">
        <f>IF(OR($A50="",N(Projects!G49)=0),"",Projects!G49)</f>
      </c>
      <c r="H50" s="17">
        <f>IF(G50="","",D50/G50)</f>
      </c>
      <c r="I50" s="15">
        <f>IF(E50="","",E50-C50)</f>
      </c>
      <c r="J50" s="15">
        <f>IF(OR($A50="",Projects!$D49=""),"",IFERROR(C50/(MAX(1,MIN($B$2,IF(Projects!$E49="",$B$2,Projects!$E49))-Projects!$D49+1)/30.4375),""))</f>
      </c>
      <c r="K50" s="15">
        <f>IF(OR(J50="",Projects!$E49=""),"",C50+J50*MAX(0,Projects!$E49-$B$2)/30.4375)</f>
      </c>
      <c r="L50" s="15">
        <f>IF(OR(K50="",E50=""),"",K50-E50)</f>
      </c>
    </row>
    <row r="51" spans="1:12">
      <c r="A51" s="4">
        <f>IF(Projects!A50="","",Projects!A50)</f>
      </c>
      <c r="B51" s="4">
        <f>IF($A51="","",Projects!C50&amp;"")</f>
      </c>
      <c r="C51" s="15">
        <f>IF($A51="","",SUMIFS('Time log'!$D$4:$D$503,'Time log'!$B$4:$B$503,$A51,'Time log'!$A$4:$A$503,"&lt;="&amp;$B$2))</f>
      </c>
      <c r="D51" s="16">
        <f>IF($A51="","",SUMIFS('Time log'!$F$4:$F$503,'Time log'!$B$4:$B$503,$A51,'Time log'!$A$4:$A$503,"&lt;="&amp;$B$2))</f>
      </c>
      <c r="E51" s="15">
        <f>IF(OR($A51="",N(Projects!F50)=0),"",Projects!F50)</f>
      </c>
      <c r="F51" s="17">
        <f>IF(E51="","",C51/E51)</f>
      </c>
      <c r="G51" s="16">
        <f>IF(OR($A51="",N(Projects!G50)=0),"",Projects!G50)</f>
      </c>
      <c r="H51" s="17">
        <f>IF(G51="","",D51/G51)</f>
      </c>
      <c r="I51" s="15">
        <f>IF(E51="","",E51-C51)</f>
      </c>
      <c r="J51" s="15">
        <f>IF(OR($A51="",Projects!$D50=""),"",IFERROR(C51/(MAX(1,MIN($B$2,IF(Projects!$E50="",$B$2,Projects!$E50))-Projects!$D50+1)/30.4375),""))</f>
      </c>
      <c r="K51" s="15">
        <f>IF(OR(J51="",Projects!$E50=""),"",C51+J51*MAX(0,Projects!$E50-$B$2)/30.4375)</f>
      </c>
      <c r="L51" s="15">
        <f>IF(OR(K51="",E51=""),"",K51-E51)</f>
      </c>
    </row>
    <row r="52" spans="1:12">
      <c r="A52" s="4">
        <f>IF(Projects!A51="","",Projects!A51)</f>
      </c>
      <c r="B52" s="4">
        <f>IF($A52="","",Projects!C51&amp;"")</f>
      </c>
      <c r="C52" s="15">
        <f>IF($A52="","",SUMIFS('Time log'!$D$4:$D$503,'Time log'!$B$4:$B$503,$A52,'Time log'!$A$4:$A$503,"&lt;="&amp;$B$2))</f>
      </c>
      <c r="D52" s="16">
        <f>IF($A52="","",SUMIFS('Time log'!$F$4:$F$503,'Time log'!$B$4:$B$503,$A52,'Time log'!$A$4:$A$503,"&lt;="&amp;$B$2))</f>
      </c>
      <c r="E52" s="15">
        <f>IF(OR($A52="",N(Projects!F51)=0),"",Projects!F51)</f>
      </c>
      <c r="F52" s="17">
        <f>IF(E52="","",C52/E52)</f>
      </c>
      <c r="G52" s="16">
        <f>IF(OR($A52="",N(Projects!G51)=0),"",Projects!G51)</f>
      </c>
      <c r="H52" s="17">
        <f>IF(G52="","",D52/G52)</f>
      </c>
      <c r="I52" s="15">
        <f>IF(E52="","",E52-C52)</f>
      </c>
      <c r="J52" s="15">
        <f>IF(OR($A52="",Projects!$D51=""),"",IFERROR(C52/(MAX(1,MIN($B$2,IF(Projects!$E51="",$B$2,Projects!$E51))-Projects!$D51+1)/30.4375),""))</f>
      </c>
      <c r="K52" s="15">
        <f>IF(OR(J52="",Projects!$E51=""),"",C52+J52*MAX(0,Projects!$E51-$B$2)/30.4375)</f>
      </c>
      <c r="L52" s="15">
        <f>IF(OR(K52="",E52=""),"",K52-E52)</f>
      </c>
    </row>
    <row r="53" spans="1:12">
      <c r="A53" s="4">
        <f>IF(Projects!A52="","",Projects!A52)</f>
      </c>
      <c r="B53" s="4">
        <f>IF($A53="","",Projects!C52&amp;"")</f>
      </c>
      <c r="C53" s="15">
        <f>IF($A53="","",SUMIFS('Time log'!$D$4:$D$503,'Time log'!$B$4:$B$503,$A53,'Time log'!$A$4:$A$503,"&lt;="&amp;$B$2))</f>
      </c>
      <c r="D53" s="16">
        <f>IF($A53="","",SUMIFS('Time log'!$F$4:$F$503,'Time log'!$B$4:$B$503,$A53,'Time log'!$A$4:$A$503,"&lt;="&amp;$B$2))</f>
      </c>
      <c r="E53" s="15">
        <f>IF(OR($A53="",N(Projects!F52)=0),"",Projects!F52)</f>
      </c>
      <c r="F53" s="17">
        <f>IF(E53="","",C53/E53)</f>
      </c>
      <c r="G53" s="16">
        <f>IF(OR($A53="",N(Projects!G52)=0),"",Projects!G52)</f>
      </c>
      <c r="H53" s="17">
        <f>IF(G53="","",D53/G53)</f>
      </c>
      <c r="I53" s="15">
        <f>IF(E53="","",E53-C53)</f>
      </c>
      <c r="J53" s="15">
        <f>IF(OR($A53="",Projects!$D52=""),"",IFERROR(C53/(MAX(1,MIN($B$2,IF(Projects!$E52="",$B$2,Projects!$E52))-Projects!$D52+1)/30.4375),""))</f>
      </c>
      <c r="K53" s="15">
        <f>IF(OR(J53="",Projects!$E52=""),"",C53+J53*MAX(0,Projects!$E52-$B$2)/30.4375)</f>
      </c>
      <c r="L53" s="15">
        <f>IF(OR(K53="",E53=""),"",K53-E53)</f>
      </c>
    </row>
    <row r="54" spans="1:12">
      <c r="A54" s="4">
        <f>IF(Projects!A53="","",Projects!A53)</f>
      </c>
      <c r="B54" s="4">
        <f>IF($A54="","",Projects!C53&amp;"")</f>
      </c>
      <c r="C54" s="15">
        <f>IF($A54="","",SUMIFS('Time log'!$D$4:$D$503,'Time log'!$B$4:$B$503,$A54,'Time log'!$A$4:$A$503,"&lt;="&amp;$B$2))</f>
      </c>
      <c r="D54" s="16">
        <f>IF($A54="","",SUMIFS('Time log'!$F$4:$F$503,'Time log'!$B$4:$B$503,$A54,'Time log'!$A$4:$A$503,"&lt;="&amp;$B$2))</f>
      </c>
      <c r="E54" s="15">
        <f>IF(OR($A54="",N(Projects!F53)=0),"",Projects!F53)</f>
      </c>
      <c r="F54" s="17">
        <f>IF(E54="","",C54/E54)</f>
      </c>
      <c r="G54" s="16">
        <f>IF(OR($A54="",N(Projects!G53)=0),"",Projects!G53)</f>
      </c>
      <c r="H54" s="17">
        <f>IF(G54="","",D54/G54)</f>
      </c>
      <c r="I54" s="15">
        <f>IF(E54="","",E54-C54)</f>
      </c>
      <c r="J54" s="15">
        <f>IF(OR($A54="",Projects!$D53=""),"",IFERROR(C54/(MAX(1,MIN($B$2,IF(Projects!$E53="",$B$2,Projects!$E53))-Projects!$D53+1)/30.4375),""))</f>
      </c>
      <c r="K54" s="15">
        <f>IF(OR(J54="",Projects!$E53=""),"",C54+J54*MAX(0,Projects!$E53-$B$2)/30.4375)</f>
      </c>
      <c r="L54" s="15">
        <f>IF(OR(K54="",E54=""),"",K54-E54)</f>
      </c>
    </row>
  </sheetData>
  <sheetProtection sheet="1" formatColumns="0" sort="0" autoFilter="0"/>
  <conditionalFormatting sqref="L5:L54">
    <cfRule type="expression" dxfId="0" priority="1">
      <formula>AND(ISNUMBER(L5),L5&gt;0)</formula>
    </cfRule>
  </conditionalFormatting>
  <conditionalFormatting sqref="F5:F54">
    <cfRule type="expression" dxfId="1" priority="2">
      <formula>AND(ISNUMBER(F5),F5&gt;1)</formula>
    </cfRule>
  </conditionalFormatting>
  <printOptions gridLines="false" gridLinesSet="true"/>
  <pageMargins left="0.4" right="0.4" top="0.5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70"/>
  <sheetViews>
    <sheetView tabSelected="0" workbookViewId="0" showGridLines="true" showRowColHeaders="1">
      <pane xSplit="1" ySplit="4" activePane="bottomRight" state="frozen" topLeftCell="B5"/>
      <selection pane="bottomRight" activeCell="A1" sqref="A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</cols>
  <sheetData>
    <row r="1" spans="1:15">
      <c r="A1" s="1" t="s">
        <v>42</v>
      </c>
    </row>
    <row r="2" spans="1:15">
      <c r="A2" t="s">
        <v>43</v>
      </c>
      <c r="B2" s="10"/>
    </row>
    <row r="4" spans="1:15" customHeight="1" ht="30">
      <c r="A4" s="9" t="s">
        <v>44</v>
      </c>
      <c r="B4" s="9" t="s">
        <v>45</v>
      </c>
      <c r="C4" s="9" t="s">
        <v>46</v>
      </c>
      <c r="D4" s="18">
        <f>IF($B$2="","",DATE(YEAR($B$2),MONTH($B$2),1))</f>
      </c>
      <c r="E4" s="18">
        <f>IF(D4="","",EDATE(D4,1))</f>
      </c>
      <c r="F4" s="18">
        <f>IF(E4="","",EDATE(E4,1))</f>
      </c>
      <c r="G4" s="18">
        <f>IF(F4="","",EDATE(F4,1))</f>
      </c>
      <c r="H4" s="18">
        <f>IF(G4="","",EDATE(G4,1))</f>
      </c>
      <c r="I4" s="18">
        <f>IF(H4="","",EDATE(H4,1))</f>
      </c>
      <c r="J4" s="18">
        <f>IF(I4="","",EDATE(I4,1))</f>
      </c>
      <c r="K4" s="18">
        <f>IF(J4="","",EDATE(J4,1))</f>
      </c>
      <c r="L4" s="18">
        <f>IF(K4="","",EDATE(K4,1))</f>
      </c>
      <c r="M4" s="18">
        <f>IF(L4="","",EDATE(L4,1))</f>
      </c>
      <c r="N4" s="18">
        <f>IF(M4="","",EDATE(M4,1))</f>
      </c>
      <c r="O4" s="18">
        <f>IF(N4="","",EDATE(N4,1))</f>
      </c>
    </row>
    <row r="5" spans="1:15">
      <c r="A5" s="3"/>
      <c r="B5" s="4">
        <f>IF($A5="","",IFERROR(INDEX(Projects!$H$4:$H$53,MATCH($A5,Projects!$A$4:$A$53,0)),""))</f>
      </c>
      <c r="C5" s="4">
        <f>IF($A5="","",IFERROR(INDEX(Projects!$I$4:$I$53,MATCH($A5,Projects!$A$4:$A$53,0))&amp;"",""))</f>
      </c>
      <c r="D5" s="15">
        <f>IF(OR($A5="",D$4=""),"",N($B5))</f>
      </c>
      <c r="E5" s="15">
        <f>IF(OR($A5="",E$4=""),"",N($B5)+IF($C5="Yes",MAX(0,N(D51)),0))</f>
      </c>
      <c r="F5" s="15">
        <f>IF(OR($A5="",F$4=""),"",N($B5)+IF($C5="Yes",MAX(0,N(E51)),0))</f>
      </c>
      <c r="G5" s="15">
        <f>IF(OR($A5="",G$4=""),"",N($B5)+IF($C5="Yes",MAX(0,N(F51)),0))</f>
      </c>
      <c r="H5" s="15">
        <f>IF(OR($A5="",H$4=""),"",N($B5)+IF($C5="Yes",MAX(0,N(G51)),0))</f>
      </c>
      <c r="I5" s="15">
        <f>IF(OR($A5="",I$4=""),"",N($B5)+IF($C5="Yes",MAX(0,N(H51)),0))</f>
      </c>
      <c r="J5" s="15">
        <f>IF(OR($A5="",J$4=""),"",N($B5)+IF($C5="Yes",MAX(0,N(I51)),0))</f>
      </c>
      <c r="K5" s="15">
        <f>IF(OR($A5="",K$4=""),"",N($B5)+IF($C5="Yes",MAX(0,N(J51)),0))</f>
      </c>
      <c r="L5" s="15">
        <f>IF(OR($A5="",L$4=""),"",N($B5)+IF($C5="Yes",MAX(0,N(K51)),0))</f>
      </c>
      <c r="M5" s="15">
        <f>IF(OR($A5="",M$4=""),"",N($B5)+IF($C5="Yes",MAX(0,N(L51)),0))</f>
      </c>
      <c r="N5" s="15">
        <f>IF(OR($A5="",N$4=""),"",N($B5)+IF($C5="Yes",MAX(0,N(M51)),0))</f>
      </c>
      <c r="O5" s="15">
        <f>IF(OR($A5="",O$4=""),"",N($B5)+IF($C5="Yes",MAX(0,N(N51)),0))</f>
      </c>
    </row>
    <row r="6" spans="1:15">
      <c r="A6" s="3"/>
      <c r="B6" s="4">
        <f>IF($A6="","",IFERROR(INDEX(Projects!$H$4:$H$53,MATCH($A6,Projects!$A$4:$A$53,0)),""))</f>
      </c>
      <c r="C6" s="4">
        <f>IF($A6="","",IFERROR(INDEX(Projects!$I$4:$I$53,MATCH($A6,Projects!$A$4:$A$53,0))&amp;"",""))</f>
      </c>
      <c r="D6" s="15">
        <f>IF(OR($A6="",D$4=""),"",N($B6))</f>
      </c>
      <c r="E6" s="15">
        <f>IF(OR($A6="",E$4=""),"",N($B6)+IF($C6="Yes",MAX(0,N(D52)),0))</f>
      </c>
      <c r="F6" s="15">
        <f>IF(OR($A6="",F$4=""),"",N($B6)+IF($C6="Yes",MAX(0,N(E52)),0))</f>
      </c>
      <c r="G6" s="15">
        <f>IF(OR($A6="",G$4=""),"",N($B6)+IF($C6="Yes",MAX(0,N(F52)),0))</f>
      </c>
      <c r="H6" s="15">
        <f>IF(OR($A6="",H$4=""),"",N($B6)+IF($C6="Yes",MAX(0,N(G52)),0))</f>
      </c>
      <c r="I6" s="15">
        <f>IF(OR($A6="",I$4=""),"",N($B6)+IF($C6="Yes",MAX(0,N(H52)),0))</f>
      </c>
      <c r="J6" s="15">
        <f>IF(OR($A6="",J$4=""),"",N($B6)+IF($C6="Yes",MAX(0,N(I52)),0))</f>
      </c>
      <c r="K6" s="15">
        <f>IF(OR($A6="",K$4=""),"",N($B6)+IF($C6="Yes",MAX(0,N(J52)),0))</f>
      </c>
      <c r="L6" s="15">
        <f>IF(OR($A6="",L$4=""),"",N($B6)+IF($C6="Yes",MAX(0,N(K52)),0))</f>
      </c>
      <c r="M6" s="15">
        <f>IF(OR($A6="",M$4=""),"",N($B6)+IF($C6="Yes",MAX(0,N(L52)),0))</f>
      </c>
      <c r="N6" s="15">
        <f>IF(OR($A6="",N$4=""),"",N($B6)+IF($C6="Yes",MAX(0,N(M52)),0))</f>
      </c>
      <c r="O6" s="15">
        <f>IF(OR($A6="",O$4=""),"",N($B6)+IF($C6="Yes",MAX(0,N(N52)),0))</f>
      </c>
    </row>
    <row r="7" spans="1:15">
      <c r="A7" s="3"/>
      <c r="B7" s="4">
        <f>IF($A7="","",IFERROR(INDEX(Projects!$H$4:$H$53,MATCH($A7,Projects!$A$4:$A$53,0)),""))</f>
      </c>
      <c r="C7" s="4">
        <f>IF($A7="","",IFERROR(INDEX(Projects!$I$4:$I$53,MATCH($A7,Projects!$A$4:$A$53,0))&amp;"",""))</f>
      </c>
      <c r="D7" s="15">
        <f>IF(OR($A7="",D$4=""),"",N($B7))</f>
      </c>
      <c r="E7" s="15">
        <f>IF(OR($A7="",E$4=""),"",N($B7)+IF($C7="Yes",MAX(0,N(D53)),0))</f>
      </c>
      <c r="F7" s="15">
        <f>IF(OR($A7="",F$4=""),"",N($B7)+IF($C7="Yes",MAX(0,N(E53)),0))</f>
      </c>
      <c r="G7" s="15">
        <f>IF(OR($A7="",G$4=""),"",N($B7)+IF($C7="Yes",MAX(0,N(F53)),0))</f>
      </c>
      <c r="H7" s="15">
        <f>IF(OR($A7="",H$4=""),"",N($B7)+IF($C7="Yes",MAX(0,N(G53)),0))</f>
      </c>
      <c r="I7" s="15">
        <f>IF(OR($A7="",I$4=""),"",N($B7)+IF($C7="Yes",MAX(0,N(H53)),0))</f>
      </c>
      <c r="J7" s="15">
        <f>IF(OR($A7="",J$4=""),"",N($B7)+IF($C7="Yes",MAX(0,N(I53)),0))</f>
      </c>
      <c r="K7" s="15">
        <f>IF(OR($A7="",K$4=""),"",N($B7)+IF($C7="Yes",MAX(0,N(J53)),0))</f>
      </c>
      <c r="L7" s="15">
        <f>IF(OR($A7="",L$4=""),"",N($B7)+IF($C7="Yes",MAX(0,N(K53)),0))</f>
      </c>
      <c r="M7" s="15">
        <f>IF(OR($A7="",M$4=""),"",N($B7)+IF($C7="Yes",MAX(0,N(L53)),0))</f>
      </c>
      <c r="N7" s="15">
        <f>IF(OR($A7="",N$4=""),"",N($B7)+IF($C7="Yes",MAX(0,N(M53)),0))</f>
      </c>
      <c r="O7" s="15">
        <f>IF(OR($A7="",O$4=""),"",N($B7)+IF($C7="Yes",MAX(0,N(N53)),0))</f>
      </c>
    </row>
    <row r="8" spans="1:15">
      <c r="A8" s="3"/>
      <c r="B8" s="4">
        <f>IF($A8="","",IFERROR(INDEX(Projects!$H$4:$H$53,MATCH($A8,Projects!$A$4:$A$53,0)),""))</f>
      </c>
      <c r="C8" s="4">
        <f>IF($A8="","",IFERROR(INDEX(Projects!$I$4:$I$53,MATCH($A8,Projects!$A$4:$A$53,0))&amp;"",""))</f>
      </c>
      <c r="D8" s="15">
        <f>IF(OR($A8="",D$4=""),"",N($B8))</f>
      </c>
      <c r="E8" s="15">
        <f>IF(OR($A8="",E$4=""),"",N($B8)+IF($C8="Yes",MAX(0,N(D54)),0))</f>
      </c>
      <c r="F8" s="15">
        <f>IF(OR($A8="",F$4=""),"",N($B8)+IF($C8="Yes",MAX(0,N(E54)),0))</f>
      </c>
      <c r="G8" s="15">
        <f>IF(OR($A8="",G$4=""),"",N($B8)+IF($C8="Yes",MAX(0,N(F54)),0))</f>
      </c>
      <c r="H8" s="15">
        <f>IF(OR($A8="",H$4=""),"",N($B8)+IF($C8="Yes",MAX(0,N(G54)),0))</f>
      </c>
      <c r="I8" s="15">
        <f>IF(OR($A8="",I$4=""),"",N($B8)+IF($C8="Yes",MAX(0,N(H54)),0))</f>
      </c>
      <c r="J8" s="15">
        <f>IF(OR($A8="",J$4=""),"",N($B8)+IF($C8="Yes",MAX(0,N(I54)),0))</f>
      </c>
      <c r="K8" s="15">
        <f>IF(OR($A8="",K$4=""),"",N($B8)+IF($C8="Yes",MAX(0,N(J54)),0))</f>
      </c>
      <c r="L8" s="15">
        <f>IF(OR($A8="",L$4=""),"",N($B8)+IF($C8="Yes",MAX(0,N(K54)),0))</f>
      </c>
      <c r="M8" s="15">
        <f>IF(OR($A8="",M$4=""),"",N($B8)+IF($C8="Yes",MAX(0,N(L54)),0))</f>
      </c>
      <c r="N8" s="15">
        <f>IF(OR($A8="",N$4=""),"",N($B8)+IF($C8="Yes",MAX(0,N(M54)),0))</f>
      </c>
      <c r="O8" s="15">
        <f>IF(OR($A8="",O$4=""),"",N($B8)+IF($C8="Yes",MAX(0,N(N54)),0))</f>
      </c>
    </row>
    <row r="9" spans="1:15">
      <c r="A9" s="3"/>
      <c r="B9" s="4">
        <f>IF($A9="","",IFERROR(INDEX(Projects!$H$4:$H$53,MATCH($A9,Projects!$A$4:$A$53,0)),""))</f>
      </c>
      <c r="C9" s="4">
        <f>IF($A9="","",IFERROR(INDEX(Projects!$I$4:$I$53,MATCH($A9,Projects!$A$4:$A$53,0))&amp;"",""))</f>
      </c>
      <c r="D9" s="15">
        <f>IF(OR($A9="",D$4=""),"",N($B9))</f>
      </c>
      <c r="E9" s="15">
        <f>IF(OR($A9="",E$4=""),"",N($B9)+IF($C9="Yes",MAX(0,N(D55)),0))</f>
      </c>
      <c r="F9" s="15">
        <f>IF(OR($A9="",F$4=""),"",N($B9)+IF($C9="Yes",MAX(0,N(E55)),0))</f>
      </c>
      <c r="G9" s="15">
        <f>IF(OR($A9="",G$4=""),"",N($B9)+IF($C9="Yes",MAX(0,N(F55)),0))</f>
      </c>
      <c r="H9" s="15">
        <f>IF(OR($A9="",H$4=""),"",N($B9)+IF($C9="Yes",MAX(0,N(G55)),0))</f>
      </c>
      <c r="I9" s="15">
        <f>IF(OR($A9="",I$4=""),"",N($B9)+IF($C9="Yes",MAX(0,N(H55)),0))</f>
      </c>
      <c r="J9" s="15">
        <f>IF(OR($A9="",J$4=""),"",N($B9)+IF($C9="Yes",MAX(0,N(I55)),0))</f>
      </c>
      <c r="K9" s="15">
        <f>IF(OR($A9="",K$4=""),"",N($B9)+IF($C9="Yes",MAX(0,N(J55)),0))</f>
      </c>
      <c r="L9" s="15">
        <f>IF(OR($A9="",L$4=""),"",N($B9)+IF($C9="Yes",MAX(0,N(K55)),0))</f>
      </c>
      <c r="M9" s="15">
        <f>IF(OR($A9="",M$4=""),"",N($B9)+IF($C9="Yes",MAX(0,N(L55)),0))</f>
      </c>
      <c r="N9" s="15">
        <f>IF(OR($A9="",N$4=""),"",N($B9)+IF($C9="Yes",MAX(0,N(M55)),0))</f>
      </c>
      <c r="O9" s="15">
        <f>IF(OR($A9="",O$4=""),"",N($B9)+IF($C9="Yes",MAX(0,N(N55)),0))</f>
      </c>
    </row>
    <row r="10" spans="1:15">
      <c r="A10" s="3"/>
      <c r="B10" s="4">
        <f>IF($A10="","",IFERROR(INDEX(Projects!$H$4:$H$53,MATCH($A10,Projects!$A$4:$A$53,0)),""))</f>
      </c>
      <c r="C10" s="4">
        <f>IF($A10="","",IFERROR(INDEX(Projects!$I$4:$I$53,MATCH($A10,Projects!$A$4:$A$53,0))&amp;"",""))</f>
      </c>
      <c r="D10" s="15">
        <f>IF(OR($A10="",D$4=""),"",N($B10))</f>
      </c>
      <c r="E10" s="15">
        <f>IF(OR($A10="",E$4=""),"",N($B10)+IF($C10="Yes",MAX(0,N(D56)),0))</f>
      </c>
      <c r="F10" s="15">
        <f>IF(OR($A10="",F$4=""),"",N($B10)+IF($C10="Yes",MAX(0,N(E56)),0))</f>
      </c>
      <c r="G10" s="15">
        <f>IF(OR($A10="",G$4=""),"",N($B10)+IF($C10="Yes",MAX(0,N(F56)),0))</f>
      </c>
      <c r="H10" s="15">
        <f>IF(OR($A10="",H$4=""),"",N($B10)+IF($C10="Yes",MAX(0,N(G56)),0))</f>
      </c>
      <c r="I10" s="15">
        <f>IF(OR($A10="",I$4=""),"",N($B10)+IF($C10="Yes",MAX(0,N(H56)),0))</f>
      </c>
      <c r="J10" s="15">
        <f>IF(OR($A10="",J$4=""),"",N($B10)+IF($C10="Yes",MAX(0,N(I56)),0))</f>
      </c>
      <c r="K10" s="15">
        <f>IF(OR($A10="",K$4=""),"",N($B10)+IF($C10="Yes",MAX(0,N(J56)),0))</f>
      </c>
      <c r="L10" s="15">
        <f>IF(OR($A10="",L$4=""),"",N($B10)+IF($C10="Yes",MAX(0,N(K56)),0))</f>
      </c>
      <c r="M10" s="15">
        <f>IF(OR($A10="",M$4=""),"",N($B10)+IF($C10="Yes",MAX(0,N(L56)),0))</f>
      </c>
      <c r="N10" s="15">
        <f>IF(OR($A10="",N$4=""),"",N($B10)+IF($C10="Yes",MAX(0,N(M56)),0))</f>
      </c>
      <c r="O10" s="15">
        <f>IF(OR($A10="",O$4=""),"",N($B10)+IF($C10="Yes",MAX(0,N(N56)),0))</f>
      </c>
    </row>
    <row r="11" spans="1:15">
      <c r="A11" s="3"/>
      <c r="B11" s="4">
        <f>IF($A11="","",IFERROR(INDEX(Projects!$H$4:$H$53,MATCH($A11,Projects!$A$4:$A$53,0)),""))</f>
      </c>
      <c r="C11" s="4">
        <f>IF($A11="","",IFERROR(INDEX(Projects!$I$4:$I$53,MATCH($A11,Projects!$A$4:$A$53,0))&amp;"",""))</f>
      </c>
      <c r="D11" s="15">
        <f>IF(OR($A11="",D$4=""),"",N($B11))</f>
      </c>
      <c r="E11" s="15">
        <f>IF(OR($A11="",E$4=""),"",N($B11)+IF($C11="Yes",MAX(0,N(D57)),0))</f>
      </c>
      <c r="F11" s="15">
        <f>IF(OR($A11="",F$4=""),"",N($B11)+IF($C11="Yes",MAX(0,N(E57)),0))</f>
      </c>
      <c r="G11" s="15">
        <f>IF(OR($A11="",G$4=""),"",N($B11)+IF($C11="Yes",MAX(0,N(F57)),0))</f>
      </c>
      <c r="H11" s="15">
        <f>IF(OR($A11="",H$4=""),"",N($B11)+IF($C11="Yes",MAX(0,N(G57)),0))</f>
      </c>
      <c r="I11" s="15">
        <f>IF(OR($A11="",I$4=""),"",N($B11)+IF($C11="Yes",MAX(0,N(H57)),0))</f>
      </c>
      <c r="J11" s="15">
        <f>IF(OR($A11="",J$4=""),"",N($B11)+IF($C11="Yes",MAX(0,N(I57)),0))</f>
      </c>
      <c r="K11" s="15">
        <f>IF(OR($A11="",K$4=""),"",N($B11)+IF($C11="Yes",MAX(0,N(J57)),0))</f>
      </c>
      <c r="L11" s="15">
        <f>IF(OR($A11="",L$4=""),"",N($B11)+IF($C11="Yes",MAX(0,N(K57)),0))</f>
      </c>
      <c r="M11" s="15">
        <f>IF(OR($A11="",M$4=""),"",N($B11)+IF($C11="Yes",MAX(0,N(L57)),0))</f>
      </c>
      <c r="N11" s="15">
        <f>IF(OR($A11="",N$4=""),"",N($B11)+IF($C11="Yes",MAX(0,N(M57)),0))</f>
      </c>
      <c r="O11" s="15">
        <f>IF(OR($A11="",O$4=""),"",N($B11)+IF($C11="Yes",MAX(0,N(N57)),0))</f>
      </c>
    </row>
    <row r="12" spans="1:15">
      <c r="A12" s="3"/>
      <c r="B12" s="4">
        <f>IF($A12="","",IFERROR(INDEX(Projects!$H$4:$H$53,MATCH($A12,Projects!$A$4:$A$53,0)),""))</f>
      </c>
      <c r="C12" s="4">
        <f>IF($A12="","",IFERROR(INDEX(Projects!$I$4:$I$53,MATCH($A12,Projects!$A$4:$A$53,0))&amp;"",""))</f>
      </c>
      <c r="D12" s="15">
        <f>IF(OR($A12="",D$4=""),"",N($B12))</f>
      </c>
      <c r="E12" s="15">
        <f>IF(OR($A12="",E$4=""),"",N($B12)+IF($C12="Yes",MAX(0,N(D58)),0))</f>
      </c>
      <c r="F12" s="15">
        <f>IF(OR($A12="",F$4=""),"",N($B12)+IF($C12="Yes",MAX(0,N(E58)),0))</f>
      </c>
      <c r="G12" s="15">
        <f>IF(OR($A12="",G$4=""),"",N($B12)+IF($C12="Yes",MAX(0,N(F58)),0))</f>
      </c>
      <c r="H12" s="15">
        <f>IF(OR($A12="",H$4=""),"",N($B12)+IF($C12="Yes",MAX(0,N(G58)),0))</f>
      </c>
      <c r="I12" s="15">
        <f>IF(OR($A12="",I$4=""),"",N($B12)+IF($C12="Yes",MAX(0,N(H58)),0))</f>
      </c>
      <c r="J12" s="15">
        <f>IF(OR($A12="",J$4=""),"",N($B12)+IF($C12="Yes",MAX(0,N(I58)),0))</f>
      </c>
      <c r="K12" s="15">
        <f>IF(OR($A12="",K$4=""),"",N($B12)+IF($C12="Yes",MAX(0,N(J58)),0))</f>
      </c>
      <c r="L12" s="15">
        <f>IF(OR($A12="",L$4=""),"",N($B12)+IF($C12="Yes",MAX(0,N(K58)),0))</f>
      </c>
      <c r="M12" s="15">
        <f>IF(OR($A12="",M$4=""),"",N($B12)+IF($C12="Yes",MAX(0,N(L58)),0))</f>
      </c>
      <c r="N12" s="15">
        <f>IF(OR($A12="",N$4=""),"",N($B12)+IF($C12="Yes",MAX(0,N(M58)),0))</f>
      </c>
      <c r="O12" s="15">
        <f>IF(OR($A12="",O$4=""),"",N($B12)+IF($C12="Yes",MAX(0,N(N58)),0))</f>
      </c>
    </row>
    <row r="13" spans="1:15">
      <c r="A13" s="3"/>
      <c r="B13" s="4">
        <f>IF($A13="","",IFERROR(INDEX(Projects!$H$4:$H$53,MATCH($A13,Projects!$A$4:$A$53,0)),""))</f>
      </c>
      <c r="C13" s="4">
        <f>IF($A13="","",IFERROR(INDEX(Projects!$I$4:$I$53,MATCH($A13,Projects!$A$4:$A$53,0))&amp;"",""))</f>
      </c>
      <c r="D13" s="15">
        <f>IF(OR($A13="",D$4=""),"",N($B13))</f>
      </c>
      <c r="E13" s="15">
        <f>IF(OR($A13="",E$4=""),"",N($B13)+IF($C13="Yes",MAX(0,N(D59)),0))</f>
      </c>
      <c r="F13" s="15">
        <f>IF(OR($A13="",F$4=""),"",N($B13)+IF($C13="Yes",MAX(0,N(E59)),0))</f>
      </c>
      <c r="G13" s="15">
        <f>IF(OR($A13="",G$4=""),"",N($B13)+IF($C13="Yes",MAX(0,N(F59)),0))</f>
      </c>
      <c r="H13" s="15">
        <f>IF(OR($A13="",H$4=""),"",N($B13)+IF($C13="Yes",MAX(0,N(G59)),0))</f>
      </c>
      <c r="I13" s="15">
        <f>IF(OR($A13="",I$4=""),"",N($B13)+IF($C13="Yes",MAX(0,N(H59)),0))</f>
      </c>
      <c r="J13" s="15">
        <f>IF(OR($A13="",J$4=""),"",N($B13)+IF($C13="Yes",MAX(0,N(I59)),0))</f>
      </c>
      <c r="K13" s="15">
        <f>IF(OR($A13="",K$4=""),"",N($B13)+IF($C13="Yes",MAX(0,N(J59)),0))</f>
      </c>
      <c r="L13" s="15">
        <f>IF(OR($A13="",L$4=""),"",N($B13)+IF($C13="Yes",MAX(0,N(K59)),0))</f>
      </c>
      <c r="M13" s="15">
        <f>IF(OR($A13="",M$4=""),"",N($B13)+IF($C13="Yes",MAX(0,N(L59)),0))</f>
      </c>
      <c r="N13" s="15">
        <f>IF(OR($A13="",N$4=""),"",N($B13)+IF($C13="Yes",MAX(0,N(M59)),0))</f>
      </c>
      <c r="O13" s="15">
        <f>IF(OR($A13="",O$4=""),"",N($B13)+IF($C13="Yes",MAX(0,N(N59)),0))</f>
      </c>
    </row>
    <row r="14" spans="1:15">
      <c r="A14" s="3"/>
      <c r="B14" s="4">
        <f>IF($A14="","",IFERROR(INDEX(Projects!$H$4:$H$53,MATCH($A14,Projects!$A$4:$A$53,0)),""))</f>
      </c>
      <c r="C14" s="4">
        <f>IF($A14="","",IFERROR(INDEX(Projects!$I$4:$I$53,MATCH($A14,Projects!$A$4:$A$53,0))&amp;"",""))</f>
      </c>
      <c r="D14" s="15">
        <f>IF(OR($A14="",D$4=""),"",N($B14))</f>
      </c>
      <c r="E14" s="15">
        <f>IF(OR($A14="",E$4=""),"",N($B14)+IF($C14="Yes",MAX(0,N(D60)),0))</f>
      </c>
      <c r="F14" s="15">
        <f>IF(OR($A14="",F$4=""),"",N($B14)+IF($C14="Yes",MAX(0,N(E60)),0))</f>
      </c>
      <c r="G14" s="15">
        <f>IF(OR($A14="",G$4=""),"",N($B14)+IF($C14="Yes",MAX(0,N(F60)),0))</f>
      </c>
      <c r="H14" s="15">
        <f>IF(OR($A14="",H$4=""),"",N($B14)+IF($C14="Yes",MAX(0,N(G60)),0))</f>
      </c>
      <c r="I14" s="15">
        <f>IF(OR($A14="",I$4=""),"",N($B14)+IF($C14="Yes",MAX(0,N(H60)),0))</f>
      </c>
      <c r="J14" s="15">
        <f>IF(OR($A14="",J$4=""),"",N($B14)+IF($C14="Yes",MAX(0,N(I60)),0))</f>
      </c>
      <c r="K14" s="15">
        <f>IF(OR($A14="",K$4=""),"",N($B14)+IF($C14="Yes",MAX(0,N(J60)),0))</f>
      </c>
      <c r="L14" s="15">
        <f>IF(OR($A14="",L$4=""),"",N($B14)+IF($C14="Yes",MAX(0,N(K60)),0))</f>
      </c>
      <c r="M14" s="15">
        <f>IF(OR($A14="",M$4=""),"",N($B14)+IF($C14="Yes",MAX(0,N(L60)),0))</f>
      </c>
      <c r="N14" s="15">
        <f>IF(OR($A14="",N$4=""),"",N($B14)+IF($C14="Yes",MAX(0,N(M60)),0))</f>
      </c>
      <c r="O14" s="15">
        <f>IF(OR($A14="",O$4=""),"",N($B14)+IF($C14="Yes",MAX(0,N(N60)),0))</f>
      </c>
    </row>
    <row r="15" spans="1:15">
      <c r="A15" s="3"/>
      <c r="B15" s="4">
        <f>IF($A15="","",IFERROR(INDEX(Projects!$H$4:$H$53,MATCH($A15,Projects!$A$4:$A$53,0)),""))</f>
      </c>
      <c r="C15" s="4">
        <f>IF($A15="","",IFERROR(INDEX(Projects!$I$4:$I$53,MATCH($A15,Projects!$A$4:$A$53,0))&amp;"",""))</f>
      </c>
      <c r="D15" s="15">
        <f>IF(OR($A15="",D$4=""),"",N($B15))</f>
      </c>
      <c r="E15" s="15">
        <f>IF(OR($A15="",E$4=""),"",N($B15)+IF($C15="Yes",MAX(0,N(D61)),0))</f>
      </c>
      <c r="F15" s="15">
        <f>IF(OR($A15="",F$4=""),"",N($B15)+IF($C15="Yes",MAX(0,N(E61)),0))</f>
      </c>
      <c r="G15" s="15">
        <f>IF(OR($A15="",G$4=""),"",N($B15)+IF($C15="Yes",MAX(0,N(F61)),0))</f>
      </c>
      <c r="H15" s="15">
        <f>IF(OR($A15="",H$4=""),"",N($B15)+IF($C15="Yes",MAX(0,N(G61)),0))</f>
      </c>
      <c r="I15" s="15">
        <f>IF(OR($A15="",I$4=""),"",N($B15)+IF($C15="Yes",MAX(0,N(H61)),0))</f>
      </c>
      <c r="J15" s="15">
        <f>IF(OR($A15="",J$4=""),"",N($B15)+IF($C15="Yes",MAX(0,N(I61)),0))</f>
      </c>
      <c r="K15" s="15">
        <f>IF(OR($A15="",K$4=""),"",N($B15)+IF($C15="Yes",MAX(0,N(J61)),0))</f>
      </c>
      <c r="L15" s="15">
        <f>IF(OR($A15="",L$4=""),"",N($B15)+IF($C15="Yes",MAX(0,N(K61)),0))</f>
      </c>
      <c r="M15" s="15">
        <f>IF(OR($A15="",M$4=""),"",N($B15)+IF($C15="Yes",MAX(0,N(L61)),0))</f>
      </c>
      <c r="N15" s="15">
        <f>IF(OR($A15="",N$4=""),"",N($B15)+IF($C15="Yes",MAX(0,N(M61)),0))</f>
      </c>
      <c r="O15" s="15">
        <f>IF(OR($A15="",O$4=""),"",N($B15)+IF($C15="Yes",MAX(0,N(N61)),0))</f>
      </c>
    </row>
    <row r="16" spans="1:15">
      <c r="A16" s="3"/>
      <c r="B16" s="4">
        <f>IF($A16="","",IFERROR(INDEX(Projects!$H$4:$H$53,MATCH($A16,Projects!$A$4:$A$53,0)),""))</f>
      </c>
      <c r="C16" s="4">
        <f>IF($A16="","",IFERROR(INDEX(Projects!$I$4:$I$53,MATCH($A16,Projects!$A$4:$A$53,0))&amp;"",""))</f>
      </c>
      <c r="D16" s="15">
        <f>IF(OR($A16="",D$4=""),"",N($B16))</f>
      </c>
      <c r="E16" s="15">
        <f>IF(OR($A16="",E$4=""),"",N($B16)+IF($C16="Yes",MAX(0,N(D62)),0))</f>
      </c>
      <c r="F16" s="15">
        <f>IF(OR($A16="",F$4=""),"",N($B16)+IF($C16="Yes",MAX(0,N(E62)),0))</f>
      </c>
      <c r="G16" s="15">
        <f>IF(OR($A16="",G$4=""),"",N($B16)+IF($C16="Yes",MAX(0,N(F62)),0))</f>
      </c>
      <c r="H16" s="15">
        <f>IF(OR($A16="",H$4=""),"",N($B16)+IF($C16="Yes",MAX(0,N(G62)),0))</f>
      </c>
      <c r="I16" s="15">
        <f>IF(OR($A16="",I$4=""),"",N($B16)+IF($C16="Yes",MAX(0,N(H62)),0))</f>
      </c>
      <c r="J16" s="15">
        <f>IF(OR($A16="",J$4=""),"",N($B16)+IF($C16="Yes",MAX(0,N(I62)),0))</f>
      </c>
      <c r="K16" s="15">
        <f>IF(OR($A16="",K$4=""),"",N($B16)+IF($C16="Yes",MAX(0,N(J62)),0))</f>
      </c>
      <c r="L16" s="15">
        <f>IF(OR($A16="",L$4=""),"",N($B16)+IF($C16="Yes",MAX(0,N(K62)),0))</f>
      </c>
      <c r="M16" s="15">
        <f>IF(OR($A16="",M$4=""),"",N($B16)+IF($C16="Yes",MAX(0,N(L62)),0))</f>
      </c>
      <c r="N16" s="15">
        <f>IF(OR($A16="",N$4=""),"",N($B16)+IF($C16="Yes",MAX(0,N(M62)),0))</f>
      </c>
      <c r="O16" s="15">
        <f>IF(OR($A16="",O$4=""),"",N($B16)+IF($C16="Yes",MAX(0,N(N62)),0))</f>
      </c>
    </row>
    <row r="17" spans="1:15">
      <c r="A17" s="3"/>
      <c r="B17" s="4">
        <f>IF($A17="","",IFERROR(INDEX(Projects!$H$4:$H$53,MATCH($A17,Projects!$A$4:$A$53,0)),""))</f>
      </c>
      <c r="C17" s="4">
        <f>IF($A17="","",IFERROR(INDEX(Projects!$I$4:$I$53,MATCH($A17,Projects!$A$4:$A$53,0))&amp;"",""))</f>
      </c>
      <c r="D17" s="15">
        <f>IF(OR($A17="",D$4=""),"",N($B17))</f>
      </c>
      <c r="E17" s="15">
        <f>IF(OR($A17="",E$4=""),"",N($B17)+IF($C17="Yes",MAX(0,N(D63)),0))</f>
      </c>
      <c r="F17" s="15">
        <f>IF(OR($A17="",F$4=""),"",N($B17)+IF($C17="Yes",MAX(0,N(E63)),0))</f>
      </c>
      <c r="G17" s="15">
        <f>IF(OR($A17="",G$4=""),"",N($B17)+IF($C17="Yes",MAX(0,N(F63)),0))</f>
      </c>
      <c r="H17" s="15">
        <f>IF(OR($A17="",H$4=""),"",N($B17)+IF($C17="Yes",MAX(0,N(G63)),0))</f>
      </c>
      <c r="I17" s="15">
        <f>IF(OR($A17="",I$4=""),"",N($B17)+IF($C17="Yes",MAX(0,N(H63)),0))</f>
      </c>
      <c r="J17" s="15">
        <f>IF(OR($A17="",J$4=""),"",N($B17)+IF($C17="Yes",MAX(0,N(I63)),0))</f>
      </c>
      <c r="K17" s="15">
        <f>IF(OR($A17="",K$4=""),"",N($B17)+IF($C17="Yes",MAX(0,N(J63)),0))</f>
      </c>
      <c r="L17" s="15">
        <f>IF(OR($A17="",L$4=""),"",N($B17)+IF($C17="Yes",MAX(0,N(K63)),0))</f>
      </c>
      <c r="M17" s="15">
        <f>IF(OR($A17="",M$4=""),"",N($B17)+IF($C17="Yes",MAX(0,N(L63)),0))</f>
      </c>
      <c r="N17" s="15">
        <f>IF(OR($A17="",N$4=""),"",N($B17)+IF($C17="Yes",MAX(0,N(M63)),0))</f>
      </c>
      <c r="O17" s="15">
        <f>IF(OR($A17="",O$4=""),"",N($B17)+IF($C17="Yes",MAX(0,N(N63)),0))</f>
      </c>
    </row>
    <row r="18" spans="1:15">
      <c r="A18" s="3"/>
      <c r="B18" s="4">
        <f>IF($A18="","",IFERROR(INDEX(Projects!$H$4:$H$53,MATCH($A18,Projects!$A$4:$A$53,0)),""))</f>
      </c>
      <c r="C18" s="4">
        <f>IF($A18="","",IFERROR(INDEX(Projects!$I$4:$I$53,MATCH($A18,Projects!$A$4:$A$53,0))&amp;"",""))</f>
      </c>
      <c r="D18" s="15">
        <f>IF(OR($A18="",D$4=""),"",N($B18))</f>
      </c>
      <c r="E18" s="15">
        <f>IF(OR($A18="",E$4=""),"",N($B18)+IF($C18="Yes",MAX(0,N(D64)),0))</f>
      </c>
      <c r="F18" s="15">
        <f>IF(OR($A18="",F$4=""),"",N($B18)+IF($C18="Yes",MAX(0,N(E64)),0))</f>
      </c>
      <c r="G18" s="15">
        <f>IF(OR($A18="",G$4=""),"",N($B18)+IF($C18="Yes",MAX(0,N(F64)),0))</f>
      </c>
      <c r="H18" s="15">
        <f>IF(OR($A18="",H$4=""),"",N($B18)+IF($C18="Yes",MAX(0,N(G64)),0))</f>
      </c>
      <c r="I18" s="15">
        <f>IF(OR($A18="",I$4=""),"",N($B18)+IF($C18="Yes",MAX(0,N(H64)),0))</f>
      </c>
      <c r="J18" s="15">
        <f>IF(OR($A18="",J$4=""),"",N($B18)+IF($C18="Yes",MAX(0,N(I64)),0))</f>
      </c>
      <c r="K18" s="15">
        <f>IF(OR($A18="",K$4=""),"",N($B18)+IF($C18="Yes",MAX(0,N(J64)),0))</f>
      </c>
      <c r="L18" s="15">
        <f>IF(OR($A18="",L$4=""),"",N($B18)+IF($C18="Yes",MAX(0,N(K64)),0))</f>
      </c>
      <c r="M18" s="15">
        <f>IF(OR($A18="",M$4=""),"",N($B18)+IF($C18="Yes",MAX(0,N(L64)),0))</f>
      </c>
      <c r="N18" s="15">
        <f>IF(OR($A18="",N$4=""),"",N($B18)+IF($C18="Yes",MAX(0,N(M64)),0))</f>
      </c>
      <c r="O18" s="15">
        <f>IF(OR($A18="",O$4=""),"",N($B18)+IF($C18="Yes",MAX(0,N(N64)),0))</f>
      </c>
    </row>
    <row r="19" spans="1:15">
      <c r="A19" s="3"/>
      <c r="B19" s="4">
        <f>IF($A19="","",IFERROR(INDEX(Projects!$H$4:$H$53,MATCH($A19,Projects!$A$4:$A$53,0)),""))</f>
      </c>
      <c r="C19" s="4">
        <f>IF($A19="","",IFERROR(INDEX(Projects!$I$4:$I$53,MATCH($A19,Projects!$A$4:$A$53,0))&amp;"",""))</f>
      </c>
      <c r="D19" s="15">
        <f>IF(OR($A19="",D$4=""),"",N($B19))</f>
      </c>
      <c r="E19" s="15">
        <f>IF(OR($A19="",E$4=""),"",N($B19)+IF($C19="Yes",MAX(0,N(D65)),0))</f>
      </c>
      <c r="F19" s="15">
        <f>IF(OR($A19="",F$4=""),"",N($B19)+IF($C19="Yes",MAX(0,N(E65)),0))</f>
      </c>
      <c r="G19" s="15">
        <f>IF(OR($A19="",G$4=""),"",N($B19)+IF($C19="Yes",MAX(0,N(F65)),0))</f>
      </c>
      <c r="H19" s="15">
        <f>IF(OR($A19="",H$4=""),"",N($B19)+IF($C19="Yes",MAX(0,N(G65)),0))</f>
      </c>
      <c r="I19" s="15">
        <f>IF(OR($A19="",I$4=""),"",N($B19)+IF($C19="Yes",MAX(0,N(H65)),0))</f>
      </c>
      <c r="J19" s="15">
        <f>IF(OR($A19="",J$4=""),"",N($B19)+IF($C19="Yes",MAX(0,N(I65)),0))</f>
      </c>
      <c r="K19" s="15">
        <f>IF(OR($A19="",K$4=""),"",N($B19)+IF($C19="Yes",MAX(0,N(J65)),0))</f>
      </c>
      <c r="L19" s="15">
        <f>IF(OR($A19="",L$4=""),"",N($B19)+IF($C19="Yes",MAX(0,N(K65)),0))</f>
      </c>
      <c r="M19" s="15">
        <f>IF(OR($A19="",M$4=""),"",N($B19)+IF($C19="Yes",MAX(0,N(L65)),0))</f>
      </c>
      <c r="N19" s="15">
        <f>IF(OR($A19="",N$4=""),"",N($B19)+IF($C19="Yes",MAX(0,N(M65)),0))</f>
      </c>
      <c r="O19" s="15">
        <f>IF(OR($A19="",O$4=""),"",N($B19)+IF($C19="Yes",MAX(0,N(N65)),0))</f>
      </c>
    </row>
    <row r="20" spans="1:15">
      <c r="A20" s="3"/>
      <c r="B20" s="4">
        <f>IF($A20="","",IFERROR(INDEX(Projects!$H$4:$H$53,MATCH($A20,Projects!$A$4:$A$53,0)),""))</f>
      </c>
      <c r="C20" s="4">
        <f>IF($A20="","",IFERROR(INDEX(Projects!$I$4:$I$53,MATCH($A20,Projects!$A$4:$A$53,0))&amp;"",""))</f>
      </c>
      <c r="D20" s="15">
        <f>IF(OR($A20="",D$4=""),"",N($B20))</f>
      </c>
      <c r="E20" s="15">
        <f>IF(OR($A20="",E$4=""),"",N($B20)+IF($C20="Yes",MAX(0,N(D66)),0))</f>
      </c>
      <c r="F20" s="15">
        <f>IF(OR($A20="",F$4=""),"",N($B20)+IF($C20="Yes",MAX(0,N(E66)),0))</f>
      </c>
      <c r="G20" s="15">
        <f>IF(OR($A20="",G$4=""),"",N($B20)+IF($C20="Yes",MAX(0,N(F66)),0))</f>
      </c>
      <c r="H20" s="15">
        <f>IF(OR($A20="",H$4=""),"",N($B20)+IF($C20="Yes",MAX(0,N(G66)),0))</f>
      </c>
      <c r="I20" s="15">
        <f>IF(OR($A20="",I$4=""),"",N($B20)+IF($C20="Yes",MAX(0,N(H66)),0))</f>
      </c>
      <c r="J20" s="15">
        <f>IF(OR($A20="",J$4=""),"",N($B20)+IF($C20="Yes",MAX(0,N(I66)),0))</f>
      </c>
      <c r="K20" s="15">
        <f>IF(OR($A20="",K$4=""),"",N($B20)+IF($C20="Yes",MAX(0,N(J66)),0))</f>
      </c>
      <c r="L20" s="15">
        <f>IF(OR($A20="",L$4=""),"",N($B20)+IF($C20="Yes",MAX(0,N(K66)),0))</f>
      </c>
      <c r="M20" s="15">
        <f>IF(OR($A20="",M$4=""),"",N($B20)+IF($C20="Yes",MAX(0,N(L66)),0))</f>
      </c>
      <c r="N20" s="15">
        <f>IF(OR($A20="",N$4=""),"",N($B20)+IF($C20="Yes",MAX(0,N(M66)),0))</f>
      </c>
      <c r="O20" s="15">
        <f>IF(OR($A20="",O$4=""),"",N($B20)+IF($C20="Yes",MAX(0,N(N66)),0))</f>
      </c>
    </row>
    <row r="21" spans="1:15">
      <c r="A21" s="3"/>
      <c r="B21" s="4">
        <f>IF($A21="","",IFERROR(INDEX(Projects!$H$4:$H$53,MATCH($A21,Projects!$A$4:$A$53,0)),""))</f>
      </c>
      <c r="C21" s="4">
        <f>IF($A21="","",IFERROR(INDEX(Projects!$I$4:$I$53,MATCH($A21,Projects!$A$4:$A$53,0))&amp;"",""))</f>
      </c>
      <c r="D21" s="15">
        <f>IF(OR($A21="",D$4=""),"",N($B21))</f>
      </c>
      <c r="E21" s="15">
        <f>IF(OR($A21="",E$4=""),"",N($B21)+IF($C21="Yes",MAX(0,N(D67)),0))</f>
      </c>
      <c r="F21" s="15">
        <f>IF(OR($A21="",F$4=""),"",N($B21)+IF($C21="Yes",MAX(0,N(E67)),0))</f>
      </c>
      <c r="G21" s="15">
        <f>IF(OR($A21="",G$4=""),"",N($B21)+IF($C21="Yes",MAX(0,N(F67)),0))</f>
      </c>
      <c r="H21" s="15">
        <f>IF(OR($A21="",H$4=""),"",N($B21)+IF($C21="Yes",MAX(0,N(G67)),0))</f>
      </c>
      <c r="I21" s="15">
        <f>IF(OR($A21="",I$4=""),"",N($B21)+IF($C21="Yes",MAX(0,N(H67)),0))</f>
      </c>
      <c r="J21" s="15">
        <f>IF(OR($A21="",J$4=""),"",N($B21)+IF($C21="Yes",MAX(0,N(I67)),0))</f>
      </c>
      <c r="K21" s="15">
        <f>IF(OR($A21="",K$4=""),"",N($B21)+IF($C21="Yes",MAX(0,N(J67)),0))</f>
      </c>
      <c r="L21" s="15">
        <f>IF(OR($A21="",L$4=""),"",N($B21)+IF($C21="Yes",MAX(0,N(K67)),0))</f>
      </c>
      <c r="M21" s="15">
        <f>IF(OR($A21="",M$4=""),"",N($B21)+IF($C21="Yes",MAX(0,N(L67)),0))</f>
      </c>
      <c r="N21" s="15">
        <f>IF(OR($A21="",N$4=""),"",N($B21)+IF($C21="Yes",MAX(0,N(M67)),0))</f>
      </c>
      <c r="O21" s="15">
        <f>IF(OR($A21="",O$4=""),"",N($B21)+IF($C21="Yes",MAX(0,N(N67)),0))</f>
      </c>
    </row>
    <row r="22" spans="1:15">
      <c r="A22" s="3"/>
      <c r="B22" s="4">
        <f>IF($A22="","",IFERROR(INDEX(Projects!$H$4:$H$53,MATCH($A22,Projects!$A$4:$A$53,0)),""))</f>
      </c>
      <c r="C22" s="4">
        <f>IF($A22="","",IFERROR(INDEX(Projects!$I$4:$I$53,MATCH($A22,Projects!$A$4:$A$53,0))&amp;"",""))</f>
      </c>
      <c r="D22" s="15">
        <f>IF(OR($A22="",D$4=""),"",N($B22))</f>
      </c>
      <c r="E22" s="15">
        <f>IF(OR($A22="",E$4=""),"",N($B22)+IF($C22="Yes",MAX(0,N(D68)),0))</f>
      </c>
      <c r="F22" s="15">
        <f>IF(OR($A22="",F$4=""),"",N($B22)+IF($C22="Yes",MAX(0,N(E68)),0))</f>
      </c>
      <c r="G22" s="15">
        <f>IF(OR($A22="",G$4=""),"",N($B22)+IF($C22="Yes",MAX(0,N(F68)),0))</f>
      </c>
      <c r="H22" s="15">
        <f>IF(OR($A22="",H$4=""),"",N($B22)+IF($C22="Yes",MAX(0,N(G68)),0))</f>
      </c>
      <c r="I22" s="15">
        <f>IF(OR($A22="",I$4=""),"",N($B22)+IF($C22="Yes",MAX(0,N(H68)),0))</f>
      </c>
      <c r="J22" s="15">
        <f>IF(OR($A22="",J$4=""),"",N($B22)+IF($C22="Yes",MAX(0,N(I68)),0))</f>
      </c>
      <c r="K22" s="15">
        <f>IF(OR($A22="",K$4=""),"",N($B22)+IF($C22="Yes",MAX(0,N(J68)),0))</f>
      </c>
      <c r="L22" s="15">
        <f>IF(OR($A22="",L$4=""),"",N($B22)+IF($C22="Yes",MAX(0,N(K68)),0))</f>
      </c>
      <c r="M22" s="15">
        <f>IF(OR($A22="",M$4=""),"",N($B22)+IF($C22="Yes",MAX(0,N(L68)),0))</f>
      </c>
      <c r="N22" s="15">
        <f>IF(OR($A22="",N$4=""),"",N($B22)+IF($C22="Yes",MAX(0,N(M68)),0))</f>
      </c>
      <c r="O22" s="15">
        <f>IF(OR($A22="",O$4=""),"",N($B22)+IF($C22="Yes",MAX(0,N(N68)),0))</f>
      </c>
    </row>
    <row r="23" spans="1:15">
      <c r="A23" s="3"/>
      <c r="B23" s="4">
        <f>IF($A23="","",IFERROR(INDEX(Projects!$H$4:$H$53,MATCH($A23,Projects!$A$4:$A$53,0)),""))</f>
      </c>
      <c r="C23" s="4">
        <f>IF($A23="","",IFERROR(INDEX(Projects!$I$4:$I$53,MATCH($A23,Projects!$A$4:$A$53,0))&amp;"",""))</f>
      </c>
      <c r="D23" s="15">
        <f>IF(OR($A23="",D$4=""),"",N($B23))</f>
      </c>
      <c r="E23" s="15">
        <f>IF(OR($A23="",E$4=""),"",N($B23)+IF($C23="Yes",MAX(0,N(D69)),0))</f>
      </c>
      <c r="F23" s="15">
        <f>IF(OR($A23="",F$4=""),"",N($B23)+IF($C23="Yes",MAX(0,N(E69)),0))</f>
      </c>
      <c r="G23" s="15">
        <f>IF(OR($A23="",G$4=""),"",N($B23)+IF($C23="Yes",MAX(0,N(F69)),0))</f>
      </c>
      <c r="H23" s="15">
        <f>IF(OR($A23="",H$4=""),"",N($B23)+IF($C23="Yes",MAX(0,N(G69)),0))</f>
      </c>
      <c r="I23" s="15">
        <f>IF(OR($A23="",I$4=""),"",N($B23)+IF($C23="Yes",MAX(0,N(H69)),0))</f>
      </c>
      <c r="J23" s="15">
        <f>IF(OR($A23="",J$4=""),"",N($B23)+IF($C23="Yes",MAX(0,N(I69)),0))</f>
      </c>
      <c r="K23" s="15">
        <f>IF(OR($A23="",K$4=""),"",N($B23)+IF($C23="Yes",MAX(0,N(J69)),0))</f>
      </c>
      <c r="L23" s="15">
        <f>IF(OR($A23="",L$4=""),"",N($B23)+IF($C23="Yes",MAX(0,N(K69)),0))</f>
      </c>
      <c r="M23" s="15">
        <f>IF(OR($A23="",M$4=""),"",N($B23)+IF($C23="Yes",MAX(0,N(L69)),0))</f>
      </c>
      <c r="N23" s="15">
        <f>IF(OR($A23="",N$4=""),"",N($B23)+IF($C23="Yes",MAX(0,N(M69)),0))</f>
      </c>
      <c r="O23" s="15">
        <f>IF(OR($A23="",O$4=""),"",N($B23)+IF($C23="Yes",MAX(0,N(N69)),0))</f>
      </c>
    </row>
    <row r="24" spans="1:15">
      <c r="A24" s="3"/>
      <c r="B24" s="4">
        <f>IF($A24="","",IFERROR(INDEX(Projects!$H$4:$H$53,MATCH($A24,Projects!$A$4:$A$53,0)),""))</f>
      </c>
      <c r="C24" s="4">
        <f>IF($A24="","",IFERROR(INDEX(Projects!$I$4:$I$53,MATCH($A24,Projects!$A$4:$A$53,0))&amp;"",""))</f>
      </c>
      <c r="D24" s="15">
        <f>IF(OR($A24="",D$4=""),"",N($B24))</f>
      </c>
      <c r="E24" s="15">
        <f>IF(OR($A24="",E$4=""),"",N($B24)+IF($C24="Yes",MAX(0,N(D70)),0))</f>
      </c>
      <c r="F24" s="15">
        <f>IF(OR($A24="",F$4=""),"",N($B24)+IF($C24="Yes",MAX(0,N(E70)),0))</f>
      </c>
      <c r="G24" s="15">
        <f>IF(OR($A24="",G$4=""),"",N($B24)+IF($C24="Yes",MAX(0,N(F70)),0))</f>
      </c>
      <c r="H24" s="15">
        <f>IF(OR($A24="",H$4=""),"",N($B24)+IF($C24="Yes",MAX(0,N(G70)),0))</f>
      </c>
      <c r="I24" s="15">
        <f>IF(OR($A24="",I$4=""),"",N($B24)+IF($C24="Yes",MAX(0,N(H70)),0))</f>
      </c>
      <c r="J24" s="15">
        <f>IF(OR($A24="",J$4=""),"",N($B24)+IF($C24="Yes",MAX(0,N(I70)),0))</f>
      </c>
      <c r="K24" s="15">
        <f>IF(OR($A24="",K$4=""),"",N($B24)+IF($C24="Yes",MAX(0,N(J70)),0))</f>
      </c>
      <c r="L24" s="15">
        <f>IF(OR($A24="",L$4=""),"",N($B24)+IF($C24="Yes",MAX(0,N(K70)),0))</f>
      </c>
      <c r="M24" s="15">
        <f>IF(OR($A24="",M$4=""),"",N($B24)+IF($C24="Yes",MAX(0,N(L70)),0))</f>
      </c>
      <c r="N24" s="15">
        <f>IF(OR($A24="",N$4=""),"",N($B24)+IF($C24="Yes",MAX(0,N(M70)),0))</f>
      </c>
      <c r="O24" s="15">
        <f>IF(OR($A24="",O$4=""),"",N($B24)+IF($C24="Yes",MAX(0,N(N70)),0))</f>
      </c>
    </row>
    <row r="27" spans="1:15" customHeight="1" ht="30">
      <c r="A27" s="9" t="s">
        <v>34</v>
      </c>
      <c r="B27" s="9"/>
      <c r="C27" s="9"/>
      <c r="D27" s="18">
        <f>D$4</f>
      </c>
      <c r="E27" s="18">
        <f>E$4</f>
      </c>
      <c r="F27" s="18">
        <f>F$4</f>
      </c>
      <c r="G27" s="18">
        <f>G$4</f>
      </c>
      <c r="H27" s="18">
        <f>H$4</f>
      </c>
      <c r="I27" s="18">
        <f>I$4</f>
      </c>
      <c r="J27" s="18">
        <f>J$4</f>
      </c>
      <c r="K27" s="18">
        <f>K$4</f>
      </c>
      <c r="L27" s="18">
        <f>L$4</f>
      </c>
      <c r="M27" s="18">
        <f>M$4</f>
      </c>
      <c r="N27" s="18">
        <f>N$4</f>
      </c>
      <c r="O27" s="18">
        <f>O$4</f>
      </c>
    </row>
    <row r="28" spans="1:15">
      <c r="A28" s="4">
        <f>IF($A5="","",$A5)</f>
      </c>
      <c r="B28" s="4"/>
      <c r="C28" s="4"/>
      <c r="D28" s="15">
        <f>IF(OR($A28="",D$4=""),"",SUMIFS('Time log'!$D$4:$D$503,'Time log'!$B$4:$B$503,$A28,'Time log'!$A$4:$A$503,"&gt;="&amp;D$4,'Time log'!$A$4:$A$503,"&lt;"&amp;EDATE(D$4,1)))</f>
      </c>
      <c r="E28" s="15">
        <f>IF(OR($A28="",E$4=""),"",SUMIFS('Time log'!$D$4:$D$503,'Time log'!$B$4:$B$503,$A28,'Time log'!$A$4:$A$503,"&gt;="&amp;E$4,'Time log'!$A$4:$A$503,"&lt;"&amp;EDATE(E$4,1)))</f>
      </c>
      <c r="F28" s="15">
        <f>IF(OR($A28="",F$4=""),"",SUMIFS('Time log'!$D$4:$D$503,'Time log'!$B$4:$B$503,$A28,'Time log'!$A$4:$A$503,"&gt;="&amp;F$4,'Time log'!$A$4:$A$503,"&lt;"&amp;EDATE(F$4,1)))</f>
      </c>
      <c r="G28" s="15">
        <f>IF(OR($A28="",G$4=""),"",SUMIFS('Time log'!$D$4:$D$503,'Time log'!$B$4:$B$503,$A28,'Time log'!$A$4:$A$503,"&gt;="&amp;G$4,'Time log'!$A$4:$A$503,"&lt;"&amp;EDATE(G$4,1)))</f>
      </c>
      <c r="H28" s="15">
        <f>IF(OR($A28="",H$4=""),"",SUMIFS('Time log'!$D$4:$D$503,'Time log'!$B$4:$B$503,$A28,'Time log'!$A$4:$A$503,"&gt;="&amp;H$4,'Time log'!$A$4:$A$503,"&lt;"&amp;EDATE(H$4,1)))</f>
      </c>
      <c r="I28" s="15">
        <f>IF(OR($A28="",I$4=""),"",SUMIFS('Time log'!$D$4:$D$503,'Time log'!$B$4:$B$503,$A28,'Time log'!$A$4:$A$503,"&gt;="&amp;I$4,'Time log'!$A$4:$A$503,"&lt;"&amp;EDATE(I$4,1)))</f>
      </c>
      <c r="J28" s="15">
        <f>IF(OR($A28="",J$4=""),"",SUMIFS('Time log'!$D$4:$D$503,'Time log'!$B$4:$B$503,$A28,'Time log'!$A$4:$A$503,"&gt;="&amp;J$4,'Time log'!$A$4:$A$503,"&lt;"&amp;EDATE(J$4,1)))</f>
      </c>
      <c r="K28" s="15">
        <f>IF(OR($A28="",K$4=""),"",SUMIFS('Time log'!$D$4:$D$503,'Time log'!$B$4:$B$503,$A28,'Time log'!$A$4:$A$503,"&gt;="&amp;K$4,'Time log'!$A$4:$A$503,"&lt;"&amp;EDATE(K$4,1)))</f>
      </c>
      <c r="L28" s="15">
        <f>IF(OR($A28="",L$4=""),"",SUMIFS('Time log'!$D$4:$D$503,'Time log'!$B$4:$B$503,$A28,'Time log'!$A$4:$A$503,"&gt;="&amp;L$4,'Time log'!$A$4:$A$503,"&lt;"&amp;EDATE(L$4,1)))</f>
      </c>
      <c r="M28" s="15">
        <f>IF(OR($A28="",M$4=""),"",SUMIFS('Time log'!$D$4:$D$503,'Time log'!$B$4:$B$503,$A28,'Time log'!$A$4:$A$503,"&gt;="&amp;M$4,'Time log'!$A$4:$A$503,"&lt;"&amp;EDATE(M$4,1)))</f>
      </c>
      <c r="N28" s="15">
        <f>IF(OR($A28="",N$4=""),"",SUMIFS('Time log'!$D$4:$D$503,'Time log'!$B$4:$B$503,$A28,'Time log'!$A$4:$A$503,"&gt;="&amp;N$4,'Time log'!$A$4:$A$503,"&lt;"&amp;EDATE(N$4,1)))</f>
      </c>
      <c r="O28" s="15">
        <f>IF(OR($A28="",O$4=""),"",SUMIFS('Time log'!$D$4:$D$503,'Time log'!$B$4:$B$503,$A28,'Time log'!$A$4:$A$503,"&gt;="&amp;O$4,'Time log'!$A$4:$A$503,"&lt;"&amp;EDATE(O$4,1)))</f>
      </c>
    </row>
    <row r="29" spans="1:15">
      <c r="A29" s="4">
        <f>IF($A6="","",$A6)</f>
      </c>
      <c r="B29" s="4"/>
      <c r="C29" s="4"/>
      <c r="D29" s="15">
        <f>IF(OR($A29="",D$4=""),"",SUMIFS('Time log'!$D$4:$D$503,'Time log'!$B$4:$B$503,$A29,'Time log'!$A$4:$A$503,"&gt;="&amp;D$4,'Time log'!$A$4:$A$503,"&lt;"&amp;EDATE(D$4,1)))</f>
      </c>
      <c r="E29" s="15">
        <f>IF(OR($A29="",E$4=""),"",SUMIFS('Time log'!$D$4:$D$503,'Time log'!$B$4:$B$503,$A29,'Time log'!$A$4:$A$503,"&gt;="&amp;E$4,'Time log'!$A$4:$A$503,"&lt;"&amp;EDATE(E$4,1)))</f>
      </c>
      <c r="F29" s="15">
        <f>IF(OR($A29="",F$4=""),"",SUMIFS('Time log'!$D$4:$D$503,'Time log'!$B$4:$B$503,$A29,'Time log'!$A$4:$A$503,"&gt;="&amp;F$4,'Time log'!$A$4:$A$503,"&lt;"&amp;EDATE(F$4,1)))</f>
      </c>
      <c r="G29" s="15">
        <f>IF(OR($A29="",G$4=""),"",SUMIFS('Time log'!$D$4:$D$503,'Time log'!$B$4:$B$503,$A29,'Time log'!$A$4:$A$503,"&gt;="&amp;G$4,'Time log'!$A$4:$A$503,"&lt;"&amp;EDATE(G$4,1)))</f>
      </c>
      <c r="H29" s="15">
        <f>IF(OR($A29="",H$4=""),"",SUMIFS('Time log'!$D$4:$D$503,'Time log'!$B$4:$B$503,$A29,'Time log'!$A$4:$A$503,"&gt;="&amp;H$4,'Time log'!$A$4:$A$503,"&lt;"&amp;EDATE(H$4,1)))</f>
      </c>
      <c r="I29" s="15">
        <f>IF(OR($A29="",I$4=""),"",SUMIFS('Time log'!$D$4:$D$503,'Time log'!$B$4:$B$503,$A29,'Time log'!$A$4:$A$503,"&gt;="&amp;I$4,'Time log'!$A$4:$A$503,"&lt;"&amp;EDATE(I$4,1)))</f>
      </c>
      <c r="J29" s="15">
        <f>IF(OR($A29="",J$4=""),"",SUMIFS('Time log'!$D$4:$D$503,'Time log'!$B$4:$B$503,$A29,'Time log'!$A$4:$A$503,"&gt;="&amp;J$4,'Time log'!$A$4:$A$503,"&lt;"&amp;EDATE(J$4,1)))</f>
      </c>
      <c r="K29" s="15">
        <f>IF(OR($A29="",K$4=""),"",SUMIFS('Time log'!$D$4:$D$503,'Time log'!$B$4:$B$503,$A29,'Time log'!$A$4:$A$503,"&gt;="&amp;K$4,'Time log'!$A$4:$A$503,"&lt;"&amp;EDATE(K$4,1)))</f>
      </c>
      <c r="L29" s="15">
        <f>IF(OR($A29="",L$4=""),"",SUMIFS('Time log'!$D$4:$D$503,'Time log'!$B$4:$B$503,$A29,'Time log'!$A$4:$A$503,"&gt;="&amp;L$4,'Time log'!$A$4:$A$503,"&lt;"&amp;EDATE(L$4,1)))</f>
      </c>
      <c r="M29" s="15">
        <f>IF(OR($A29="",M$4=""),"",SUMIFS('Time log'!$D$4:$D$503,'Time log'!$B$4:$B$503,$A29,'Time log'!$A$4:$A$503,"&gt;="&amp;M$4,'Time log'!$A$4:$A$503,"&lt;"&amp;EDATE(M$4,1)))</f>
      </c>
      <c r="N29" s="15">
        <f>IF(OR($A29="",N$4=""),"",SUMIFS('Time log'!$D$4:$D$503,'Time log'!$B$4:$B$503,$A29,'Time log'!$A$4:$A$503,"&gt;="&amp;N$4,'Time log'!$A$4:$A$503,"&lt;"&amp;EDATE(N$4,1)))</f>
      </c>
      <c r="O29" s="15">
        <f>IF(OR($A29="",O$4=""),"",SUMIFS('Time log'!$D$4:$D$503,'Time log'!$B$4:$B$503,$A29,'Time log'!$A$4:$A$503,"&gt;="&amp;O$4,'Time log'!$A$4:$A$503,"&lt;"&amp;EDATE(O$4,1)))</f>
      </c>
    </row>
    <row r="30" spans="1:15">
      <c r="A30" s="4">
        <f>IF($A7="","",$A7)</f>
      </c>
      <c r="B30" s="4"/>
      <c r="C30" s="4"/>
      <c r="D30" s="15">
        <f>IF(OR($A30="",D$4=""),"",SUMIFS('Time log'!$D$4:$D$503,'Time log'!$B$4:$B$503,$A30,'Time log'!$A$4:$A$503,"&gt;="&amp;D$4,'Time log'!$A$4:$A$503,"&lt;"&amp;EDATE(D$4,1)))</f>
      </c>
      <c r="E30" s="15">
        <f>IF(OR($A30="",E$4=""),"",SUMIFS('Time log'!$D$4:$D$503,'Time log'!$B$4:$B$503,$A30,'Time log'!$A$4:$A$503,"&gt;="&amp;E$4,'Time log'!$A$4:$A$503,"&lt;"&amp;EDATE(E$4,1)))</f>
      </c>
      <c r="F30" s="15">
        <f>IF(OR($A30="",F$4=""),"",SUMIFS('Time log'!$D$4:$D$503,'Time log'!$B$4:$B$503,$A30,'Time log'!$A$4:$A$503,"&gt;="&amp;F$4,'Time log'!$A$4:$A$503,"&lt;"&amp;EDATE(F$4,1)))</f>
      </c>
      <c r="G30" s="15">
        <f>IF(OR($A30="",G$4=""),"",SUMIFS('Time log'!$D$4:$D$503,'Time log'!$B$4:$B$503,$A30,'Time log'!$A$4:$A$503,"&gt;="&amp;G$4,'Time log'!$A$4:$A$503,"&lt;"&amp;EDATE(G$4,1)))</f>
      </c>
      <c r="H30" s="15">
        <f>IF(OR($A30="",H$4=""),"",SUMIFS('Time log'!$D$4:$D$503,'Time log'!$B$4:$B$503,$A30,'Time log'!$A$4:$A$503,"&gt;="&amp;H$4,'Time log'!$A$4:$A$503,"&lt;"&amp;EDATE(H$4,1)))</f>
      </c>
      <c r="I30" s="15">
        <f>IF(OR($A30="",I$4=""),"",SUMIFS('Time log'!$D$4:$D$503,'Time log'!$B$4:$B$503,$A30,'Time log'!$A$4:$A$503,"&gt;="&amp;I$4,'Time log'!$A$4:$A$503,"&lt;"&amp;EDATE(I$4,1)))</f>
      </c>
      <c r="J30" s="15">
        <f>IF(OR($A30="",J$4=""),"",SUMIFS('Time log'!$D$4:$D$503,'Time log'!$B$4:$B$503,$A30,'Time log'!$A$4:$A$503,"&gt;="&amp;J$4,'Time log'!$A$4:$A$503,"&lt;"&amp;EDATE(J$4,1)))</f>
      </c>
      <c r="K30" s="15">
        <f>IF(OR($A30="",K$4=""),"",SUMIFS('Time log'!$D$4:$D$503,'Time log'!$B$4:$B$503,$A30,'Time log'!$A$4:$A$503,"&gt;="&amp;K$4,'Time log'!$A$4:$A$503,"&lt;"&amp;EDATE(K$4,1)))</f>
      </c>
      <c r="L30" s="15">
        <f>IF(OR($A30="",L$4=""),"",SUMIFS('Time log'!$D$4:$D$503,'Time log'!$B$4:$B$503,$A30,'Time log'!$A$4:$A$503,"&gt;="&amp;L$4,'Time log'!$A$4:$A$503,"&lt;"&amp;EDATE(L$4,1)))</f>
      </c>
      <c r="M30" s="15">
        <f>IF(OR($A30="",M$4=""),"",SUMIFS('Time log'!$D$4:$D$503,'Time log'!$B$4:$B$503,$A30,'Time log'!$A$4:$A$503,"&gt;="&amp;M$4,'Time log'!$A$4:$A$503,"&lt;"&amp;EDATE(M$4,1)))</f>
      </c>
      <c r="N30" s="15">
        <f>IF(OR($A30="",N$4=""),"",SUMIFS('Time log'!$D$4:$D$503,'Time log'!$B$4:$B$503,$A30,'Time log'!$A$4:$A$503,"&gt;="&amp;N$4,'Time log'!$A$4:$A$503,"&lt;"&amp;EDATE(N$4,1)))</f>
      </c>
      <c r="O30" s="15">
        <f>IF(OR($A30="",O$4=""),"",SUMIFS('Time log'!$D$4:$D$503,'Time log'!$B$4:$B$503,$A30,'Time log'!$A$4:$A$503,"&gt;="&amp;O$4,'Time log'!$A$4:$A$503,"&lt;"&amp;EDATE(O$4,1)))</f>
      </c>
    </row>
    <row r="31" spans="1:15">
      <c r="A31" s="4">
        <f>IF($A8="","",$A8)</f>
      </c>
      <c r="B31" s="4"/>
      <c r="C31" s="4"/>
      <c r="D31" s="15">
        <f>IF(OR($A31="",D$4=""),"",SUMIFS('Time log'!$D$4:$D$503,'Time log'!$B$4:$B$503,$A31,'Time log'!$A$4:$A$503,"&gt;="&amp;D$4,'Time log'!$A$4:$A$503,"&lt;"&amp;EDATE(D$4,1)))</f>
      </c>
      <c r="E31" s="15">
        <f>IF(OR($A31="",E$4=""),"",SUMIFS('Time log'!$D$4:$D$503,'Time log'!$B$4:$B$503,$A31,'Time log'!$A$4:$A$503,"&gt;="&amp;E$4,'Time log'!$A$4:$A$503,"&lt;"&amp;EDATE(E$4,1)))</f>
      </c>
      <c r="F31" s="15">
        <f>IF(OR($A31="",F$4=""),"",SUMIFS('Time log'!$D$4:$D$503,'Time log'!$B$4:$B$503,$A31,'Time log'!$A$4:$A$503,"&gt;="&amp;F$4,'Time log'!$A$4:$A$503,"&lt;"&amp;EDATE(F$4,1)))</f>
      </c>
      <c r="G31" s="15">
        <f>IF(OR($A31="",G$4=""),"",SUMIFS('Time log'!$D$4:$D$503,'Time log'!$B$4:$B$503,$A31,'Time log'!$A$4:$A$503,"&gt;="&amp;G$4,'Time log'!$A$4:$A$503,"&lt;"&amp;EDATE(G$4,1)))</f>
      </c>
      <c r="H31" s="15">
        <f>IF(OR($A31="",H$4=""),"",SUMIFS('Time log'!$D$4:$D$503,'Time log'!$B$4:$B$503,$A31,'Time log'!$A$4:$A$503,"&gt;="&amp;H$4,'Time log'!$A$4:$A$503,"&lt;"&amp;EDATE(H$4,1)))</f>
      </c>
      <c r="I31" s="15">
        <f>IF(OR($A31="",I$4=""),"",SUMIFS('Time log'!$D$4:$D$503,'Time log'!$B$4:$B$503,$A31,'Time log'!$A$4:$A$503,"&gt;="&amp;I$4,'Time log'!$A$4:$A$503,"&lt;"&amp;EDATE(I$4,1)))</f>
      </c>
      <c r="J31" s="15">
        <f>IF(OR($A31="",J$4=""),"",SUMIFS('Time log'!$D$4:$D$503,'Time log'!$B$4:$B$503,$A31,'Time log'!$A$4:$A$503,"&gt;="&amp;J$4,'Time log'!$A$4:$A$503,"&lt;"&amp;EDATE(J$4,1)))</f>
      </c>
      <c r="K31" s="15">
        <f>IF(OR($A31="",K$4=""),"",SUMIFS('Time log'!$D$4:$D$503,'Time log'!$B$4:$B$503,$A31,'Time log'!$A$4:$A$503,"&gt;="&amp;K$4,'Time log'!$A$4:$A$503,"&lt;"&amp;EDATE(K$4,1)))</f>
      </c>
      <c r="L31" s="15">
        <f>IF(OR($A31="",L$4=""),"",SUMIFS('Time log'!$D$4:$D$503,'Time log'!$B$4:$B$503,$A31,'Time log'!$A$4:$A$503,"&gt;="&amp;L$4,'Time log'!$A$4:$A$503,"&lt;"&amp;EDATE(L$4,1)))</f>
      </c>
      <c r="M31" s="15">
        <f>IF(OR($A31="",M$4=""),"",SUMIFS('Time log'!$D$4:$D$503,'Time log'!$B$4:$B$503,$A31,'Time log'!$A$4:$A$503,"&gt;="&amp;M$4,'Time log'!$A$4:$A$503,"&lt;"&amp;EDATE(M$4,1)))</f>
      </c>
      <c r="N31" s="15">
        <f>IF(OR($A31="",N$4=""),"",SUMIFS('Time log'!$D$4:$D$503,'Time log'!$B$4:$B$503,$A31,'Time log'!$A$4:$A$503,"&gt;="&amp;N$4,'Time log'!$A$4:$A$503,"&lt;"&amp;EDATE(N$4,1)))</f>
      </c>
      <c r="O31" s="15">
        <f>IF(OR($A31="",O$4=""),"",SUMIFS('Time log'!$D$4:$D$503,'Time log'!$B$4:$B$503,$A31,'Time log'!$A$4:$A$503,"&gt;="&amp;O$4,'Time log'!$A$4:$A$503,"&lt;"&amp;EDATE(O$4,1)))</f>
      </c>
    </row>
    <row r="32" spans="1:15">
      <c r="A32" s="4">
        <f>IF($A9="","",$A9)</f>
      </c>
      <c r="B32" s="4"/>
      <c r="C32" s="4"/>
      <c r="D32" s="15">
        <f>IF(OR($A32="",D$4=""),"",SUMIFS('Time log'!$D$4:$D$503,'Time log'!$B$4:$B$503,$A32,'Time log'!$A$4:$A$503,"&gt;="&amp;D$4,'Time log'!$A$4:$A$503,"&lt;"&amp;EDATE(D$4,1)))</f>
      </c>
      <c r="E32" s="15">
        <f>IF(OR($A32="",E$4=""),"",SUMIFS('Time log'!$D$4:$D$503,'Time log'!$B$4:$B$503,$A32,'Time log'!$A$4:$A$503,"&gt;="&amp;E$4,'Time log'!$A$4:$A$503,"&lt;"&amp;EDATE(E$4,1)))</f>
      </c>
      <c r="F32" s="15">
        <f>IF(OR($A32="",F$4=""),"",SUMIFS('Time log'!$D$4:$D$503,'Time log'!$B$4:$B$503,$A32,'Time log'!$A$4:$A$503,"&gt;="&amp;F$4,'Time log'!$A$4:$A$503,"&lt;"&amp;EDATE(F$4,1)))</f>
      </c>
      <c r="G32" s="15">
        <f>IF(OR($A32="",G$4=""),"",SUMIFS('Time log'!$D$4:$D$503,'Time log'!$B$4:$B$503,$A32,'Time log'!$A$4:$A$503,"&gt;="&amp;G$4,'Time log'!$A$4:$A$503,"&lt;"&amp;EDATE(G$4,1)))</f>
      </c>
      <c r="H32" s="15">
        <f>IF(OR($A32="",H$4=""),"",SUMIFS('Time log'!$D$4:$D$503,'Time log'!$B$4:$B$503,$A32,'Time log'!$A$4:$A$503,"&gt;="&amp;H$4,'Time log'!$A$4:$A$503,"&lt;"&amp;EDATE(H$4,1)))</f>
      </c>
      <c r="I32" s="15">
        <f>IF(OR($A32="",I$4=""),"",SUMIFS('Time log'!$D$4:$D$503,'Time log'!$B$4:$B$503,$A32,'Time log'!$A$4:$A$503,"&gt;="&amp;I$4,'Time log'!$A$4:$A$503,"&lt;"&amp;EDATE(I$4,1)))</f>
      </c>
      <c r="J32" s="15">
        <f>IF(OR($A32="",J$4=""),"",SUMIFS('Time log'!$D$4:$D$503,'Time log'!$B$4:$B$503,$A32,'Time log'!$A$4:$A$503,"&gt;="&amp;J$4,'Time log'!$A$4:$A$503,"&lt;"&amp;EDATE(J$4,1)))</f>
      </c>
      <c r="K32" s="15">
        <f>IF(OR($A32="",K$4=""),"",SUMIFS('Time log'!$D$4:$D$503,'Time log'!$B$4:$B$503,$A32,'Time log'!$A$4:$A$503,"&gt;="&amp;K$4,'Time log'!$A$4:$A$503,"&lt;"&amp;EDATE(K$4,1)))</f>
      </c>
      <c r="L32" s="15">
        <f>IF(OR($A32="",L$4=""),"",SUMIFS('Time log'!$D$4:$D$503,'Time log'!$B$4:$B$503,$A32,'Time log'!$A$4:$A$503,"&gt;="&amp;L$4,'Time log'!$A$4:$A$503,"&lt;"&amp;EDATE(L$4,1)))</f>
      </c>
      <c r="M32" s="15">
        <f>IF(OR($A32="",M$4=""),"",SUMIFS('Time log'!$D$4:$D$503,'Time log'!$B$4:$B$503,$A32,'Time log'!$A$4:$A$503,"&gt;="&amp;M$4,'Time log'!$A$4:$A$503,"&lt;"&amp;EDATE(M$4,1)))</f>
      </c>
      <c r="N32" s="15">
        <f>IF(OR($A32="",N$4=""),"",SUMIFS('Time log'!$D$4:$D$503,'Time log'!$B$4:$B$503,$A32,'Time log'!$A$4:$A$503,"&gt;="&amp;N$4,'Time log'!$A$4:$A$503,"&lt;"&amp;EDATE(N$4,1)))</f>
      </c>
      <c r="O32" s="15">
        <f>IF(OR($A32="",O$4=""),"",SUMIFS('Time log'!$D$4:$D$503,'Time log'!$B$4:$B$503,$A32,'Time log'!$A$4:$A$503,"&gt;="&amp;O$4,'Time log'!$A$4:$A$503,"&lt;"&amp;EDATE(O$4,1)))</f>
      </c>
    </row>
    <row r="33" spans="1:15">
      <c r="A33" s="4">
        <f>IF($A10="","",$A10)</f>
      </c>
      <c r="B33" s="4"/>
      <c r="C33" s="4"/>
      <c r="D33" s="15">
        <f>IF(OR($A33="",D$4=""),"",SUMIFS('Time log'!$D$4:$D$503,'Time log'!$B$4:$B$503,$A33,'Time log'!$A$4:$A$503,"&gt;="&amp;D$4,'Time log'!$A$4:$A$503,"&lt;"&amp;EDATE(D$4,1)))</f>
      </c>
      <c r="E33" s="15">
        <f>IF(OR($A33="",E$4=""),"",SUMIFS('Time log'!$D$4:$D$503,'Time log'!$B$4:$B$503,$A33,'Time log'!$A$4:$A$503,"&gt;="&amp;E$4,'Time log'!$A$4:$A$503,"&lt;"&amp;EDATE(E$4,1)))</f>
      </c>
      <c r="F33" s="15">
        <f>IF(OR($A33="",F$4=""),"",SUMIFS('Time log'!$D$4:$D$503,'Time log'!$B$4:$B$503,$A33,'Time log'!$A$4:$A$503,"&gt;="&amp;F$4,'Time log'!$A$4:$A$503,"&lt;"&amp;EDATE(F$4,1)))</f>
      </c>
      <c r="G33" s="15">
        <f>IF(OR($A33="",G$4=""),"",SUMIFS('Time log'!$D$4:$D$503,'Time log'!$B$4:$B$503,$A33,'Time log'!$A$4:$A$503,"&gt;="&amp;G$4,'Time log'!$A$4:$A$503,"&lt;"&amp;EDATE(G$4,1)))</f>
      </c>
      <c r="H33" s="15">
        <f>IF(OR($A33="",H$4=""),"",SUMIFS('Time log'!$D$4:$D$503,'Time log'!$B$4:$B$503,$A33,'Time log'!$A$4:$A$503,"&gt;="&amp;H$4,'Time log'!$A$4:$A$503,"&lt;"&amp;EDATE(H$4,1)))</f>
      </c>
      <c r="I33" s="15">
        <f>IF(OR($A33="",I$4=""),"",SUMIFS('Time log'!$D$4:$D$503,'Time log'!$B$4:$B$503,$A33,'Time log'!$A$4:$A$503,"&gt;="&amp;I$4,'Time log'!$A$4:$A$503,"&lt;"&amp;EDATE(I$4,1)))</f>
      </c>
      <c r="J33" s="15">
        <f>IF(OR($A33="",J$4=""),"",SUMIFS('Time log'!$D$4:$D$503,'Time log'!$B$4:$B$503,$A33,'Time log'!$A$4:$A$503,"&gt;="&amp;J$4,'Time log'!$A$4:$A$503,"&lt;"&amp;EDATE(J$4,1)))</f>
      </c>
      <c r="K33" s="15">
        <f>IF(OR($A33="",K$4=""),"",SUMIFS('Time log'!$D$4:$D$503,'Time log'!$B$4:$B$503,$A33,'Time log'!$A$4:$A$503,"&gt;="&amp;K$4,'Time log'!$A$4:$A$503,"&lt;"&amp;EDATE(K$4,1)))</f>
      </c>
      <c r="L33" s="15">
        <f>IF(OR($A33="",L$4=""),"",SUMIFS('Time log'!$D$4:$D$503,'Time log'!$B$4:$B$503,$A33,'Time log'!$A$4:$A$503,"&gt;="&amp;L$4,'Time log'!$A$4:$A$503,"&lt;"&amp;EDATE(L$4,1)))</f>
      </c>
      <c r="M33" s="15">
        <f>IF(OR($A33="",M$4=""),"",SUMIFS('Time log'!$D$4:$D$503,'Time log'!$B$4:$B$503,$A33,'Time log'!$A$4:$A$503,"&gt;="&amp;M$4,'Time log'!$A$4:$A$503,"&lt;"&amp;EDATE(M$4,1)))</f>
      </c>
      <c r="N33" s="15">
        <f>IF(OR($A33="",N$4=""),"",SUMIFS('Time log'!$D$4:$D$503,'Time log'!$B$4:$B$503,$A33,'Time log'!$A$4:$A$503,"&gt;="&amp;N$4,'Time log'!$A$4:$A$503,"&lt;"&amp;EDATE(N$4,1)))</f>
      </c>
      <c r="O33" s="15">
        <f>IF(OR($A33="",O$4=""),"",SUMIFS('Time log'!$D$4:$D$503,'Time log'!$B$4:$B$503,$A33,'Time log'!$A$4:$A$503,"&gt;="&amp;O$4,'Time log'!$A$4:$A$503,"&lt;"&amp;EDATE(O$4,1)))</f>
      </c>
    </row>
    <row r="34" spans="1:15">
      <c r="A34" s="4">
        <f>IF($A11="","",$A11)</f>
      </c>
      <c r="B34" s="4"/>
      <c r="C34" s="4"/>
      <c r="D34" s="15">
        <f>IF(OR($A34="",D$4=""),"",SUMIFS('Time log'!$D$4:$D$503,'Time log'!$B$4:$B$503,$A34,'Time log'!$A$4:$A$503,"&gt;="&amp;D$4,'Time log'!$A$4:$A$503,"&lt;"&amp;EDATE(D$4,1)))</f>
      </c>
      <c r="E34" s="15">
        <f>IF(OR($A34="",E$4=""),"",SUMIFS('Time log'!$D$4:$D$503,'Time log'!$B$4:$B$503,$A34,'Time log'!$A$4:$A$503,"&gt;="&amp;E$4,'Time log'!$A$4:$A$503,"&lt;"&amp;EDATE(E$4,1)))</f>
      </c>
      <c r="F34" s="15">
        <f>IF(OR($A34="",F$4=""),"",SUMIFS('Time log'!$D$4:$D$503,'Time log'!$B$4:$B$503,$A34,'Time log'!$A$4:$A$503,"&gt;="&amp;F$4,'Time log'!$A$4:$A$503,"&lt;"&amp;EDATE(F$4,1)))</f>
      </c>
      <c r="G34" s="15">
        <f>IF(OR($A34="",G$4=""),"",SUMIFS('Time log'!$D$4:$D$503,'Time log'!$B$4:$B$503,$A34,'Time log'!$A$4:$A$503,"&gt;="&amp;G$4,'Time log'!$A$4:$A$503,"&lt;"&amp;EDATE(G$4,1)))</f>
      </c>
      <c r="H34" s="15">
        <f>IF(OR($A34="",H$4=""),"",SUMIFS('Time log'!$D$4:$D$503,'Time log'!$B$4:$B$503,$A34,'Time log'!$A$4:$A$503,"&gt;="&amp;H$4,'Time log'!$A$4:$A$503,"&lt;"&amp;EDATE(H$4,1)))</f>
      </c>
      <c r="I34" s="15">
        <f>IF(OR($A34="",I$4=""),"",SUMIFS('Time log'!$D$4:$D$503,'Time log'!$B$4:$B$503,$A34,'Time log'!$A$4:$A$503,"&gt;="&amp;I$4,'Time log'!$A$4:$A$503,"&lt;"&amp;EDATE(I$4,1)))</f>
      </c>
      <c r="J34" s="15">
        <f>IF(OR($A34="",J$4=""),"",SUMIFS('Time log'!$D$4:$D$503,'Time log'!$B$4:$B$503,$A34,'Time log'!$A$4:$A$503,"&gt;="&amp;J$4,'Time log'!$A$4:$A$503,"&lt;"&amp;EDATE(J$4,1)))</f>
      </c>
      <c r="K34" s="15">
        <f>IF(OR($A34="",K$4=""),"",SUMIFS('Time log'!$D$4:$D$503,'Time log'!$B$4:$B$503,$A34,'Time log'!$A$4:$A$503,"&gt;="&amp;K$4,'Time log'!$A$4:$A$503,"&lt;"&amp;EDATE(K$4,1)))</f>
      </c>
      <c r="L34" s="15">
        <f>IF(OR($A34="",L$4=""),"",SUMIFS('Time log'!$D$4:$D$503,'Time log'!$B$4:$B$503,$A34,'Time log'!$A$4:$A$503,"&gt;="&amp;L$4,'Time log'!$A$4:$A$503,"&lt;"&amp;EDATE(L$4,1)))</f>
      </c>
      <c r="M34" s="15">
        <f>IF(OR($A34="",M$4=""),"",SUMIFS('Time log'!$D$4:$D$503,'Time log'!$B$4:$B$503,$A34,'Time log'!$A$4:$A$503,"&gt;="&amp;M$4,'Time log'!$A$4:$A$503,"&lt;"&amp;EDATE(M$4,1)))</f>
      </c>
      <c r="N34" s="15">
        <f>IF(OR($A34="",N$4=""),"",SUMIFS('Time log'!$D$4:$D$503,'Time log'!$B$4:$B$503,$A34,'Time log'!$A$4:$A$503,"&gt;="&amp;N$4,'Time log'!$A$4:$A$503,"&lt;"&amp;EDATE(N$4,1)))</f>
      </c>
      <c r="O34" s="15">
        <f>IF(OR($A34="",O$4=""),"",SUMIFS('Time log'!$D$4:$D$503,'Time log'!$B$4:$B$503,$A34,'Time log'!$A$4:$A$503,"&gt;="&amp;O$4,'Time log'!$A$4:$A$503,"&lt;"&amp;EDATE(O$4,1)))</f>
      </c>
    </row>
    <row r="35" spans="1:15">
      <c r="A35" s="4">
        <f>IF($A12="","",$A12)</f>
      </c>
      <c r="B35" s="4"/>
      <c r="C35" s="4"/>
      <c r="D35" s="15">
        <f>IF(OR($A35="",D$4=""),"",SUMIFS('Time log'!$D$4:$D$503,'Time log'!$B$4:$B$503,$A35,'Time log'!$A$4:$A$503,"&gt;="&amp;D$4,'Time log'!$A$4:$A$503,"&lt;"&amp;EDATE(D$4,1)))</f>
      </c>
      <c r="E35" s="15">
        <f>IF(OR($A35="",E$4=""),"",SUMIFS('Time log'!$D$4:$D$503,'Time log'!$B$4:$B$503,$A35,'Time log'!$A$4:$A$503,"&gt;="&amp;E$4,'Time log'!$A$4:$A$503,"&lt;"&amp;EDATE(E$4,1)))</f>
      </c>
      <c r="F35" s="15">
        <f>IF(OR($A35="",F$4=""),"",SUMIFS('Time log'!$D$4:$D$503,'Time log'!$B$4:$B$503,$A35,'Time log'!$A$4:$A$503,"&gt;="&amp;F$4,'Time log'!$A$4:$A$503,"&lt;"&amp;EDATE(F$4,1)))</f>
      </c>
      <c r="G35" s="15">
        <f>IF(OR($A35="",G$4=""),"",SUMIFS('Time log'!$D$4:$D$503,'Time log'!$B$4:$B$503,$A35,'Time log'!$A$4:$A$503,"&gt;="&amp;G$4,'Time log'!$A$4:$A$503,"&lt;"&amp;EDATE(G$4,1)))</f>
      </c>
      <c r="H35" s="15">
        <f>IF(OR($A35="",H$4=""),"",SUMIFS('Time log'!$D$4:$D$503,'Time log'!$B$4:$B$503,$A35,'Time log'!$A$4:$A$503,"&gt;="&amp;H$4,'Time log'!$A$4:$A$503,"&lt;"&amp;EDATE(H$4,1)))</f>
      </c>
      <c r="I35" s="15">
        <f>IF(OR($A35="",I$4=""),"",SUMIFS('Time log'!$D$4:$D$503,'Time log'!$B$4:$B$503,$A35,'Time log'!$A$4:$A$503,"&gt;="&amp;I$4,'Time log'!$A$4:$A$503,"&lt;"&amp;EDATE(I$4,1)))</f>
      </c>
      <c r="J35" s="15">
        <f>IF(OR($A35="",J$4=""),"",SUMIFS('Time log'!$D$4:$D$503,'Time log'!$B$4:$B$503,$A35,'Time log'!$A$4:$A$503,"&gt;="&amp;J$4,'Time log'!$A$4:$A$503,"&lt;"&amp;EDATE(J$4,1)))</f>
      </c>
      <c r="K35" s="15">
        <f>IF(OR($A35="",K$4=""),"",SUMIFS('Time log'!$D$4:$D$503,'Time log'!$B$4:$B$503,$A35,'Time log'!$A$4:$A$503,"&gt;="&amp;K$4,'Time log'!$A$4:$A$503,"&lt;"&amp;EDATE(K$4,1)))</f>
      </c>
      <c r="L35" s="15">
        <f>IF(OR($A35="",L$4=""),"",SUMIFS('Time log'!$D$4:$D$503,'Time log'!$B$4:$B$503,$A35,'Time log'!$A$4:$A$503,"&gt;="&amp;L$4,'Time log'!$A$4:$A$503,"&lt;"&amp;EDATE(L$4,1)))</f>
      </c>
      <c r="M35" s="15">
        <f>IF(OR($A35="",M$4=""),"",SUMIFS('Time log'!$D$4:$D$503,'Time log'!$B$4:$B$503,$A35,'Time log'!$A$4:$A$503,"&gt;="&amp;M$4,'Time log'!$A$4:$A$503,"&lt;"&amp;EDATE(M$4,1)))</f>
      </c>
      <c r="N35" s="15">
        <f>IF(OR($A35="",N$4=""),"",SUMIFS('Time log'!$D$4:$D$503,'Time log'!$B$4:$B$503,$A35,'Time log'!$A$4:$A$503,"&gt;="&amp;N$4,'Time log'!$A$4:$A$503,"&lt;"&amp;EDATE(N$4,1)))</f>
      </c>
      <c r="O35" s="15">
        <f>IF(OR($A35="",O$4=""),"",SUMIFS('Time log'!$D$4:$D$503,'Time log'!$B$4:$B$503,$A35,'Time log'!$A$4:$A$503,"&gt;="&amp;O$4,'Time log'!$A$4:$A$503,"&lt;"&amp;EDATE(O$4,1)))</f>
      </c>
    </row>
    <row r="36" spans="1:15">
      <c r="A36" s="4">
        <f>IF($A13="","",$A13)</f>
      </c>
      <c r="B36" s="4"/>
      <c r="C36" s="4"/>
      <c r="D36" s="15">
        <f>IF(OR($A36="",D$4=""),"",SUMIFS('Time log'!$D$4:$D$503,'Time log'!$B$4:$B$503,$A36,'Time log'!$A$4:$A$503,"&gt;="&amp;D$4,'Time log'!$A$4:$A$503,"&lt;"&amp;EDATE(D$4,1)))</f>
      </c>
      <c r="E36" s="15">
        <f>IF(OR($A36="",E$4=""),"",SUMIFS('Time log'!$D$4:$D$503,'Time log'!$B$4:$B$503,$A36,'Time log'!$A$4:$A$503,"&gt;="&amp;E$4,'Time log'!$A$4:$A$503,"&lt;"&amp;EDATE(E$4,1)))</f>
      </c>
      <c r="F36" s="15">
        <f>IF(OR($A36="",F$4=""),"",SUMIFS('Time log'!$D$4:$D$503,'Time log'!$B$4:$B$503,$A36,'Time log'!$A$4:$A$503,"&gt;="&amp;F$4,'Time log'!$A$4:$A$503,"&lt;"&amp;EDATE(F$4,1)))</f>
      </c>
      <c r="G36" s="15">
        <f>IF(OR($A36="",G$4=""),"",SUMIFS('Time log'!$D$4:$D$503,'Time log'!$B$4:$B$503,$A36,'Time log'!$A$4:$A$503,"&gt;="&amp;G$4,'Time log'!$A$4:$A$503,"&lt;"&amp;EDATE(G$4,1)))</f>
      </c>
      <c r="H36" s="15">
        <f>IF(OR($A36="",H$4=""),"",SUMIFS('Time log'!$D$4:$D$503,'Time log'!$B$4:$B$503,$A36,'Time log'!$A$4:$A$503,"&gt;="&amp;H$4,'Time log'!$A$4:$A$503,"&lt;"&amp;EDATE(H$4,1)))</f>
      </c>
      <c r="I36" s="15">
        <f>IF(OR($A36="",I$4=""),"",SUMIFS('Time log'!$D$4:$D$503,'Time log'!$B$4:$B$503,$A36,'Time log'!$A$4:$A$503,"&gt;="&amp;I$4,'Time log'!$A$4:$A$503,"&lt;"&amp;EDATE(I$4,1)))</f>
      </c>
      <c r="J36" s="15">
        <f>IF(OR($A36="",J$4=""),"",SUMIFS('Time log'!$D$4:$D$503,'Time log'!$B$4:$B$503,$A36,'Time log'!$A$4:$A$503,"&gt;="&amp;J$4,'Time log'!$A$4:$A$503,"&lt;"&amp;EDATE(J$4,1)))</f>
      </c>
      <c r="K36" s="15">
        <f>IF(OR($A36="",K$4=""),"",SUMIFS('Time log'!$D$4:$D$503,'Time log'!$B$4:$B$503,$A36,'Time log'!$A$4:$A$503,"&gt;="&amp;K$4,'Time log'!$A$4:$A$503,"&lt;"&amp;EDATE(K$4,1)))</f>
      </c>
      <c r="L36" s="15">
        <f>IF(OR($A36="",L$4=""),"",SUMIFS('Time log'!$D$4:$D$503,'Time log'!$B$4:$B$503,$A36,'Time log'!$A$4:$A$503,"&gt;="&amp;L$4,'Time log'!$A$4:$A$503,"&lt;"&amp;EDATE(L$4,1)))</f>
      </c>
      <c r="M36" s="15">
        <f>IF(OR($A36="",M$4=""),"",SUMIFS('Time log'!$D$4:$D$503,'Time log'!$B$4:$B$503,$A36,'Time log'!$A$4:$A$503,"&gt;="&amp;M$4,'Time log'!$A$4:$A$503,"&lt;"&amp;EDATE(M$4,1)))</f>
      </c>
      <c r="N36" s="15">
        <f>IF(OR($A36="",N$4=""),"",SUMIFS('Time log'!$D$4:$D$503,'Time log'!$B$4:$B$503,$A36,'Time log'!$A$4:$A$503,"&gt;="&amp;N$4,'Time log'!$A$4:$A$503,"&lt;"&amp;EDATE(N$4,1)))</f>
      </c>
      <c r="O36" s="15">
        <f>IF(OR($A36="",O$4=""),"",SUMIFS('Time log'!$D$4:$D$503,'Time log'!$B$4:$B$503,$A36,'Time log'!$A$4:$A$503,"&gt;="&amp;O$4,'Time log'!$A$4:$A$503,"&lt;"&amp;EDATE(O$4,1)))</f>
      </c>
    </row>
    <row r="37" spans="1:15">
      <c r="A37" s="4">
        <f>IF($A14="","",$A14)</f>
      </c>
      <c r="B37" s="4"/>
      <c r="C37" s="4"/>
      <c r="D37" s="15">
        <f>IF(OR($A37="",D$4=""),"",SUMIFS('Time log'!$D$4:$D$503,'Time log'!$B$4:$B$503,$A37,'Time log'!$A$4:$A$503,"&gt;="&amp;D$4,'Time log'!$A$4:$A$503,"&lt;"&amp;EDATE(D$4,1)))</f>
      </c>
      <c r="E37" s="15">
        <f>IF(OR($A37="",E$4=""),"",SUMIFS('Time log'!$D$4:$D$503,'Time log'!$B$4:$B$503,$A37,'Time log'!$A$4:$A$503,"&gt;="&amp;E$4,'Time log'!$A$4:$A$503,"&lt;"&amp;EDATE(E$4,1)))</f>
      </c>
      <c r="F37" s="15">
        <f>IF(OR($A37="",F$4=""),"",SUMIFS('Time log'!$D$4:$D$503,'Time log'!$B$4:$B$503,$A37,'Time log'!$A$4:$A$503,"&gt;="&amp;F$4,'Time log'!$A$4:$A$503,"&lt;"&amp;EDATE(F$4,1)))</f>
      </c>
      <c r="G37" s="15">
        <f>IF(OR($A37="",G$4=""),"",SUMIFS('Time log'!$D$4:$D$503,'Time log'!$B$4:$B$503,$A37,'Time log'!$A$4:$A$503,"&gt;="&amp;G$4,'Time log'!$A$4:$A$503,"&lt;"&amp;EDATE(G$4,1)))</f>
      </c>
      <c r="H37" s="15">
        <f>IF(OR($A37="",H$4=""),"",SUMIFS('Time log'!$D$4:$D$503,'Time log'!$B$4:$B$503,$A37,'Time log'!$A$4:$A$503,"&gt;="&amp;H$4,'Time log'!$A$4:$A$503,"&lt;"&amp;EDATE(H$4,1)))</f>
      </c>
      <c r="I37" s="15">
        <f>IF(OR($A37="",I$4=""),"",SUMIFS('Time log'!$D$4:$D$503,'Time log'!$B$4:$B$503,$A37,'Time log'!$A$4:$A$503,"&gt;="&amp;I$4,'Time log'!$A$4:$A$503,"&lt;"&amp;EDATE(I$4,1)))</f>
      </c>
      <c r="J37" s="15">
        <f>IF(OR($A37="",J$4=""),"",SUMIFS('Time log'!$D$4:$D$503,'Time log'!$B$4:$B$503,$A37,'Time log'!$A$4:$A$503,"&gt;="&amp;J$4,'Time log'!$A$4:$A$503,"&lt;"&amp;EDATE(J$4,1)))</f>
      </c>
      <c r="K37" s="15">
        <f>IF(OR($A37="",K$4=""),"",SUMIFS('Time log'!$D$4:$D$503,'Time log'!$B$4:$B$503,$A37,'Time log'!$A$4:$A$503,"&gt;="&amp;K$4,'Time log'!$A$4:$A$503,"&lt;"&amp;EDATE(K$4,1)))</f>
      </c>
      <c r="L37" s="15">
        <f>IF(OR($A37="",L$4=""),"",SUMIFS('Time log'!$D$4:$D$503,'Time log'!$B$4:$B$503,$A37,'Time log'!$A$4:$A$503,"&gt;="&amp;L$4,'Time log'!$A$4:$A$503,"&lt;"&amp;EDATE(L$4,1)))</f>
      </c>
      <c r="M37" s="15">
        <f>IF(OR($A37="",M$4=""),"",SUMIFS('Time log'!$D$4:$D$503,'Time log'!$B$4:$B$503,$A37,'Time log'!$A$4:$A$503,"&gt;="&amp;M$4,'Time log'!$A$4:$A$503,"&lt;"&amp;EDATE(M$4,1)))</f>
      </c>
      <c r="N37" s="15">
        <f>IF(OR($A37="",N$4=""),"",SUMIFS('Time log'!$D$4:$D$503,'Time log'!$B$4:$B$503,$A37,'Time log'!$A$4:$A$503,"&gt;="&amp;N$4,'Time log'!$A$4:$A$503,"&lt;"&amp;EDATE(N$4,1)))</f>
      </c>
      <c r="O37" s="15">
        <f>IF(OR($A37="",O$4=""),"",SUMIFS('Time log'!$D$4:$D$503,'Time log'!$B$4:$B$503,$A37,'Time log'!$A$4:$A$503,"&gt;="&amp;O$4,'Time log'!$A$4:$A$503,"&lt;"&amp;EDATE(O$4,1)))</f>
      </c>
    </row>
    <row r="38" spans="1:15">
      <c r="A38" s="4">
        <f>IF($A15="","",$A15)</f>
      </c>
      <c r="B38" s="4"/>
      <c r="C38" s="4"/>
      <c r="D38" s="15">
        <f>IF(OR($A38="",D$4=""),"",SUMIFS('Time log'!$D$4:$D$503,'Time log'!$B$4:$B$503,$A38,'Time log'!$A$4:$A$503,"&gt;="&amp;D$4,'Time log'!$A$4:$A$503,"&lt;"&amp;EDATE(D$4,1)))</f>
      </c>
      <c r="E38" s="15">
        <f>IF(OR($A38="",E$4=""),"",SUMIFS('Time log'!$D$4:$D$503,'Time log'!$B$4:$B$503,$A38,'Time log'!$A$4:$A$503,"&gt;="&amp;E$4,'Time log'!$A$4:$A$503,"&lt;"&amp;EDATE(E$4,1)))</f>
      </c>
      <c r="F38" s="15">
        <f>IF(OR($A38="",F$4=""),"",SUMIFS('Time log'!$D$4:$D$503,'Time log'!$B$4:$B$503,$A38,'Time log'!$A$4:$A$503,"&gt;="&amp;F$4,'Time log'!$A$4:$A$503,"&lt;"&amp;EDATE(F$4,1)))</f>
      </c>
      <c r="G38" s="15">
        <f>IF(OR($A38="",G$4=""),"",SUMIFS('Time log'!$D$4:$D$503,'Time log'!$B$4:$B$503,$A38,'Time log'!$A$4:$A$503,"&gt;="&amp;G$4,'Time log'!$A$4:$A$503,"&lt;"&amp;EDATE(G$4,1)))</f>
      </c>
      <c r="H38" s="15">
        <f>IF(OR($A38="",H$4=""),"",SUMIFS('Time log'!$D$4:$D$503,'Time log'!$B$4:$B$503,$A38,'Time log'!$A$4:$A$503,"&gt;="&amp;H$4,'Time log'!$A$4:$A$503,"&lt;"&amp;EDATE(H$4,1)))</f>
      </c>
      <c r="I38" s="15">
        <f>IF(OR($A38="",I$4=""),"",SUMIFS('Time log'!$D$4:$D$503,'Time log'!$B$4:$B$503,$A38,'Time log'!$A$4:$A$503,"&gt;="&amp;I$4,'Time log'!$A$4:$A$503,"&lt;"&amp;EDATE(I$4,1)))</f>
      </c>
      <c r="J38" s="15">
        <f>IF(OR($A38="",J$4=""),"",SUMIFS('Time log'!$D$4:$D$503,'Time log'!$B$4:$B$503,$A38,'Time log'!$A$4:$A$503,"&gt;="&amp;J$4,'Time log'!$A$4:$A$503,"&lt;"&amp;EDATE(J$4,1)))</f>
      </c>
      <c r="K38" s="15">
        <f>IF(OR($A38="",K$4=""),"",SUMIFS('Time log'!$D$4:$D$503,'Time log'!$B$4:$B$503,$A38,'Time log'!$A$4:$A$503,"&gt;="&amp;K$4,'Time log'!$A$4:$A$503,"&lt;"&amp;EDATE(K$4,1)))</f>
      </c>
      <c r="L38" s="15">
        <f>IF(OR($A38="",L$4=""),"",SUMIFS('Time log'!$D$4:$D$503,'Time log'!$B$4:$B$503,$A38,'Time log'!$A$4:$A$503,"&gt;="&amp;L$4,'Time log'!$A$4:$A$503,"&lt;"&amp;EDATE(L$4,1)))</f>
      </c>
      <c r="M38" s="15">
        <f>IF(OR($A38="",M$4=""),"",SUMIFS('Time log'!$D$4:$D$503,'Time log'!$B$4:$B$503,$A38,'Time log'!$A$4:$A$503,"&gt;="&amp;M$4,'Time log'!$A$4:$A$503,"&lt;"&amp;EDATE(M$4,1)))</f>
      </c>
      <c r="N38" s="15">
        <f>IF(OR($A38="",N$4=""),"",SUMIFS('Time log'!$D$4:$D$503,'Time log'!$B$4:$B$503,$A38,'Time log'!$A$4:$A$503,"&gt;="&amp;N$4,'Time log'!$A$4:$A$503,"&lt;"&amp;EDATE(N$4,1)))</f>
      </c>
      <c r="O38" s="15">
        <f>IF(OR($A38="",O$4=""),"",SUMIFS('Time log'!$D$4:$D$503,'Time log'!$B$4:$B$503,$A38,'Time log'!$A$4:$A$503,"&gt;="&amp;O$4,'Time log'!$A$4:$A$503,"&lt;"&amp;EDATE(O$4,1)))</f>
      </c>
    </row>
    <row r="39" spans="1:15">
      <c r="A39" s="4">
        <f>IF($A16="","",$A16)</f>
      </c>
      <c r="B39" s="4"/>
      <c r="C39" s="4"/>
      <c r="D39" s="15">
        <f>IF(OR($A39="",D$4=""),"",SUMIFS('Time log'!$D$4:$D$503,'Time log'!$B$4:$B$503,$A39,'Time log'!$A$4:$A$503,"&gt;="&amp;D$4,'Time log'!$A$4:$A$503,"&lt;"&amp;EDATE(D$4,1)))</f>
      </c>
      <c r="E39" s="15">
        <f>IF(OR($A39="",E$4=""),"",SUMIFS('Time log'!$D$4:$D$503,'Time log'!$B$4:$B$503,$A39,'Time log'!$A$4:$A$503,"&gt;="&amp;E$4,'Time log'!$A$4:$A$503,"&lt;"&amp;EDATE(E$4,1)))</f>
      </c>
      <c r="F39" s="15">
        <f>IF(OR($A39="",F$4=""),"",SUMIFS('Time log'!$D$4:$D$503,'Time log'!$B$4:$B$503,$A39,'Time log'!$A$4:$A$503,"&gt;="&amp;F$4,'Time log'!$A$4:$A$503,"&lt;"&amp;EDATE(F$4,1)))</f>
      </c>
      <c r="G39" s="15">
        <f>IF(OR($A39="",G$4=""),"",SUMIFS('Time log'!$D$4:$D$503,'Time log'!$B$4:$B$503,$A39,'Time log'!$A$4:$A$503,"&gt;="&amp;G$4,'Time log'!$A$4:$A$503,"&lt;"&amp;EDATE(G$4,1)))</f>
      </c>
      <c r="H39" s="15">
        <f>IF(OR($A39="",H$4=""),"",SUMIFS('Time log'!$D$4:$D$503,'Time log'!$B$4:$B$503,$A39,'Time log'!$A$4:$A$503,"&gt;="&amp;H$4,'Time log'!$A$4:$A$503,"&lt;"&amp;EDATE(H$4,1)))</f>
      </c>
      <c r="I39" s="15">
        <f>IF(OR($A39="",I$4=""),"",SUMIFS('Time log'!$D$4:$D$503,'Time log'!$B$4:$B$503,$A39,'Time log'!$A$4:$A$503,"&gt;="&amp;I$4,'Time log'!$A$4:$A$503,"&lt;"&amp;EDATE(I$4,1)))</f>
      </c>
      <c r="J39" s="15">
        <f>IF(OR($A39="",J$4=""),"",SUMIFS('Time log'!$D$4:$D$503,'Time log'!$B$4:$B$503,$A39,'Time log'!$A$4:$A$503,"&gt;="&amp;J$4,'Time log'!$A$4:$A$503,"&lt;"&amp;EDATE(J$4,1)))</f>
      </c>
      <c r="K39" s="15">
        <f>IF(OR($A39="",K$4=""),"",SUMIFS('Time log'!$D$4:$D$503,'Time log'!$B$4:$B$503,$A39,'Time log'!$A$4:$A$503,"&gt;="&amp;K$4,'Time log'!$A$4:$A$503,"&lt;"&amp;EDATE(K$4,1)))</f>
      </c>
      <c r="L39" s="15">
        <f>IF(OR($A39="",L$4=""),"",SUMIFS('Time log'!$D$4:$D$503,'Time log'!$B$4:$B$503,$A39,'Time log'!$A$4:$A$503,"&gt;="&amp;L$4,'Time log'!$A$4:$A$503,"&lt;"&amp;EDATE(L$4,1)))</f>
      </c>
      <c r="M39" s="15">
        <f>IF(OR($A39="",M$4=""),"",SUMIFS('Time log'!$D$4:$D$503,'Time log'!$B$4:$B$503,$A39,'Time log'!$A$4:$A$503,"&gt;="&amp;M$4,'Time log'!$A$4:$A$503,"&lt;"&amp;EDATE(M$4,1)))</f>
      </c>
      <c r="N39" s="15">
        <f>IF(OR($A39="",N$4=""),"",SUMIFS('Time log'!$D$4:$D$503,'Time log'!$B$4:$B$503,$A39,'Time log'!$A$4:$A$503,"&gt;="&amp;N$4,'Time log'!$A$4:$A$503,"&lt;"&amp;EDATE(N$4,1)))</f>
      </c>
      <c r="O39" s="15">
        <f>IF(OR($A39="",O$4=""),"",SUMIFS('Time log'!$D$4:$D$503,'Time log'!$B$4:$B$503,$A39,'Time log'!$A$4:$A$503,"&gt;="&amp;O$4,'Time log'!$A$4:$A$503,"&lt;"&amp;EDATE(O$4,1)))</f>
      </c>
    </row>
    <row r="40" spans="1:15">
      <c r="A40" s="4">
        <f>IF($A17="","",$A17)</f>
      </c>
      <c r="B40" s="4"/>
      <c r="C40" s="4"/>
      <c r="D40" s="15">
        <f>IF(OR($A40="",D$4=""),"",SUMIFS('Time log'!$D$4:$D$503,'Time log'!$B$4:$B$503,$A40,'Time log'!$A$4:$A$503,"&gt;="&amp;D$4,'Time log'!$A$4:$A$503,"&lt;"&amp;EDATE(D$4,1)))</f>
      </c>
      <c r="E40" s="15">
        <f>IF(OR($A40="",E$4=""),"",SUMIFS('Time log'!$D$4:$D$503,'Time log'!$B$4:$B$503,$A40,'Time log'!$A$4:$A$503,"&gt;="&amp;E$4,'Time log'!$A$4:$A$503,"&lt;"&amp;EDATE(E$4,1)))</f>
      </c>
      <c r="F40" s="15">
        <f>IF(OR($A40="",F$4=""),"",SUMIFS('Time log'!$D$4:$D$503,'Time log'!$B$4:$B$503,$A40,'Time log'!$A$4:$A$503,"&gt;="&amp;F$4,'Time log'!$A$4:$A$503,"&lt;"&amp;EDATE(F$4,1)))</f>
      </c>
      <c r="G40" s="15">
        <f>IF(OR($A40="",G$4=""),"",SUMIFS('Time log'!$D$4:$D$503,'Time log'!$B$4:$B$503,$A40,'Time log'!$A$4:$A$503,"&gt;="&amp;G$4,'Time log'!$A$4:$A$503,"&lt;"&amp;EDATE(G$4,1)))</f>
      </c>
      <c r="H40" s="15">
        <f>IF(OR($A40="",H$4=""),"",SUMIFS('Time log'!$D$4:$D$503,'Time log'!$B$4:$B$503,$A40,'Time log'!$A$4:$A$503,"&gt;="&amp;H$4,'Time log'!$A$4:$A$503,"&lt;"&amp;EDATE(H$4,1)))</f>
      </c>
      <c r="I40" s="15">
        <f>IF(OR($A40="",I$4=""),"",SUMIFS('Time log'!$D$4:$D$503,'Time log'!$B$4:$B$503,$A40,'Time log'!$A$4:$A$503,"&gt;="&amp;I$4,'Time log'!$A$4:$A$503,"&lt;"&amp;EDATE(I$4,1)))</f>
      </c>
      <c r="J40" s="15">
        <f>IF(OR($A40="",J$4=""),"",SUMIFS('Time log'!$D$4:$D$503,'Time log'!$B$4:$B$503,$A40,'Time log'!$A$4:$A$503,"&gt;="&amp;J$4,'Time log'!$A$4:$A$503,"&lt;"&amp;EDATE(J$4,1)))</f>
      </c>
      <c r="K40" s="15">
        <f>IF(OR($A40="",K$4=""),"",SUMIFS('Time log'!$D$4:$D$503,'Time log'!$B$4:$B$503,$A40,'Time log'!$A$4:$A$503,"&gt;="&amp;K$4,'Time log'!$A$4:$A$503,"&lt;"&amp;EDATE(K$4,1)))</f>
      </c>
      <c r="L40" s="15">
        <f>IF(OR($A40="",L$4=""),"",SUMIFS('Time log'!$D$4:$D$503,'Time log'!$B$4:$B$503,$A40,'Time log'!$A$4:$A$503,"&gt;="&amp;L$4,'Time log'!$A$4:$A$503,"&lt;"&amp;EDATE(L$4,1)))</f>
      </c>
      <c r="M40" s="15">
        <f>IF(OR($A40="",M$4=""),"",SUMIFS('Time log'!$D$4:$D$503,'Time log'!$B$4:$B$503,$A40,'Time log'!$A$4:$A$503,"&gt;="&amp;M$4,'Time log'!$A$4:$A$503,"&lt;"&amp;EDATE(M$4,1)))</f>
      </c>
      <c r="N40" s="15">
        <f>IF(OR($A40="",N$4=""),"",SUMIFS('Time log'!$D$4:$D$503,'Time log'!$B$4:$B$503,$A40,'Time log'!$A$4:$A$503,"&gt;="&amp;N$4,'Time log'!$A$4:$A$503,"&lt;"&amp;EDATE(N$4,1)))</f>
      </c>
      <c r="O40" s="15">
        <f>IF(OR($A40="",O$4=""),"",SUMIFS('Time log'!$D$4:$D$503,'Time log'!$B$4:$B$503,$A40,'Time log'!$A$4:$A$503,"&gt;="&amp;O$4,'Time log'!$A$4:$A$503,"&lt;"&amp;EDATE(O$4,1)))</f>
      </c>
    </row>
    <row r="41" spans="1:15">
      <c r="A41" s="4">
        <f>IF($A18="","",$A18)</f>
      </c>
      <c r="B41" s="4"/>
      <c r="C41" s="4"/>
      <c r="D41" s="15">
        <f>IF(OR($A41="",D$4=""),"",SUMIFS('Time log'!$D$4:$D$503,'Time log'!$B$4:$B$503,$A41,'Time log'!$A$4:$A$503,"&gt;="&amp;D$4,'Time log'!$A$4:$A$503,"&lt;"&amp;EDATE(D$4,1)))</f>
      </c>
      <c r="E41" s="15">
        <f>IF(OR($A41="",E$4=""),"",SUMIFS('Time log'!$D$4:$D$503,'Time log'!$B$4:$B$503,$A41,'Time log'!$A$4:$A$503,"&gt;="&amp;E$4,'Time log'!$A$4:$A$503,"&lt;"&amp;EDATE(E$4,1)))</f>
      </c>
      <c r="F41" s="15">
        <f>IF(OR($A41="",F$4=""),"",SUMIFS('Time log'!$D$4:$D$503,'Time log'!$B$4:$B$503,$A41,'Time log'!$A$4:$A$503,"&gt;="&amp;F$4,'Time log'!$A$4:$A$503,"&lt;"&amp;EDATE(F$4,1)))</f>
      </c>
      <c r="G41" s="15">
        <f>IF(OR($A41="",G$4=""),"",SUMIFS('Time log'!$D$4:$D$503,'Time log'!$B$4:$B$503,$A41,'Time log'!$A$4:$A$503,"&gt;="&amp;G$4,'Time log'!$A$4:$A$503,"&lt;"&amp;EDATE(G$4,1)))</f>
      </c>
      <c r="H41" s="15">
        <f>IF(OR($A41="",H$4=""),"",SUMIFS('Time log'!$D$4:$D$503,'Time log'!$B$4:$B$503,$A41,'Time log'!$A$4:$A$503,"&gt;="&amp;H$4,'Time log'!$A$4:$A$503,"&lt;"&amp;EDATE(H$4,1)))</f>
      </c>
      <c r="I41" s="15">
        <f>IF(OR($A41="",I$4=""),"",SUMIFS('Time log'!$D$4:$D$503,'Time log'!$B$4:$B$503,$A41,'Time log'!$A$4:$A$503,"&gt;="&amp;I$4,'Time log'!$A$4:$A$503,"&lt;"&amp;EDATE(I$4,1)))</f>
      </c>
      <c r="J41" s="15">
        <f>IF(OR($A41="",J$4=""),"",SUMIFS('Time log'!$D$4:$D$503,'Time log'!$B$4:$B$503,$A41,'Time log'!$A$4:$A$503,"&gt;="&amp;J$4,'Time log'!$A$4:$A$503,"&lt;"&amp;EDATE(J$4,1)))</f>
      </c>
      <c r="K41" s="15">
        <f>IF(OR($A41="",K$4=""),"",SUMIFS('Time log'!$D$4:$D$503,'Time log'!$B$4:$B$503,$A41,'Time log'!$A$4:$A$503,"&gt;="&amp;K$4,'Time log'!$A$4:$A$503,"&lt;"&amp;EDATE(K$4,1)))</f>
      </c>
      <c r="L41" s="15">
        <f>IF(OR($A41="",L$4=""),"",SUMIFS('Time log'!$D$4:$D$503,'Time log'!$B$4:$B$503,$A41,'Time log'!$A$4:$A$503,"&gt;="&amp;L$4,'Time log'!$A$4:$A$503,"&lt;"&amp;EDATE(L$4,1)))</f>
      </c>
      <c r="M41" s="15">
        <f>IF(OR($A41="",M$4=""),"",SUMIFS('Time log'!$D$4:$D$503,'Time log'!$B$4:$B$503,$A41,'Time log'!$A$4:$A$503,"&gt;="&amp;M$4,'Time log'!$A$4:$A$503,"&lt;"&amp;EDATE(M$4,1)))</f>
      </c>
      <c r="N41" s="15">
        <f>IF(OR($A41="",N$4=""),"",SUMIFS('Time log'!$D$4:$D$503,'Time log'!$B$4:$B$503,$A41,'Time log'!$A$4:$A$503,"&gt;="&amp;N$4,'Time log'!$A$4:$A$503,"&lt;"&amp;EDATE(N$4,1)))</f>
      </c>
      <c r="O41" s="15">
        <f>IF(OR($A41="",O$4=""),"",SUMIFS('Time log'!$D$4:$D$503,'Time log'!$B$4:$B$503,$A41,'Time log'!$A$4:$A$503,"&gt;="&amp;O$4,'Time log'!$A$4:$A$503,"&lt;"&amp;EDATE(O$4,1)))</f>
      </c>
    </row>
    <row r="42" spans="1:15">
      <c r="A42" s="4">
        <f>IF($A19="","",$A19)</f>
      </c>
      <c r="B42" s="4"/>
      <c r="C42" s="4"/>
      <c r="D42" s="15">
        <f>IF(OR($A42="",D$4=""),"",SUMIFS('Time log'!$D$4:$D$503,'Time log'!$B$4:$B$503,$A42,'Time log'!$A$4:$A$503,"&gt;="&amp;D$4,'Time log'!$A$4:$A$503,"&lt;"&amp;EDATE(D$4,1)))</f>
      </c>
      <c r="E42" s="15">
        <f>IF(OR($A42="",E$4=""),"",SUMIFS('Time log'!$D$4:$D$503,'Time log'!$B$4:$B$503,$A42,'Time log'!$A$4:$A$503,"&gt;="&amp;E$4,'Time log'!$A$4:$A$503,"&lt;"&amp;EDATE(E$4,1)))</f>
      </c>
      <c r="F42" s="15">
        <f>IF(OR($A42="",F$4=""),"",SUMIFS('Time log'!$D$4:$D$503,'Time log'!$B$4:$B$503,$A42,'Time log'!$A$4:$A$503,"&gt;="&amp;F$4,'Time log'!$A$4:$A$503,"&lt;"&amp;EDATE(F$4,1)))</f>
      </c>
      <c r="G42" s="15">
        <f>IF(OR($A42="",G$4=""),"",SUMIFS('Time log'!$D$4:$D$503,'Time log'!$B$4:$B$503,$A42,'Time log'!$A$4:$A$503,"&gt;="&amp;G$4,'Time log'!$A$4:$A$503,"&lt;"&amp;EDATE(G$4,1)))</f>
      </c>
      <c r="H42" s="15">
        <f>IF(OR($A42="",H$4=""),"",SUMIFS('Time log'!$D$4:$D$503,'Time log'!$B$4:$B$503,$A42,'Time log'!$A$4:$A$503,"&gt;="&amp;H$4,'Time log'!$A$4:$A$503,"&lt;"&amp;EDATE(H$4,1)))</f>
      </c>
      <c r="I42" s="15">
        <f>IF(OR($A42="",I$4=""),"",SUMIFS('Time log'!$D$4:$D$503,'Time log'!$B$4:$B$503,$A42,'Time log'!$A$4:$A$503,"&gt;="&amp;I$4,'Time log'!$A$4:$A$503,"&lt;"&amp;EDATE(I$4,1)))</f>
      </c>
      <c r="J42" s="15">
        <f>IF(OR($A42="",J$4=""),"",SUMIFS('Time log'!$D$4:$D$503,'Time log'!$B$4:$B$503,$A42,'Time log'!$A$4:$A$503,"&gt;="&amp;J$4,'Time log'!$A$4:$A$503,"&lt;"&amp;EDATE(J$4,1)))</f>
      </c>
      <c r="K42" s="15">
        <f>IF(OR($A42="",K$4=""),"",SUMIFS('Time log'!$D$4:$D$503,'Time log'!$B$4:$B$503,$A42,'Time log'!$A$4:$A$503,"&gt;="&amp;K$4,'Time log'!$A$4:$A$503,"&lt;"&amp;EDATE(K$4,1)))</f>
      </c>
      <c r="L42" s="15">
        <f>IF(OR($A42="",L$4=""),"",SUMIFS('Time log'!$D$4:$D$503,'Time log'!$B$4:$B$503,$A42,'Time log'!$A$4:$A$503,"&gt;="&amp;L$4,'Time log'!$A$4:$A$503,"&lt;"&amp;EDATE(L$4,1)))</f>
      </c>
      <c r="M42" s="15">
        <f>IF(OR($A42="",M$4=""),"",SUMIFS('Time log'!$D$4:$D$503,'Time log'!$B$4:$B$503,$A42,'Time log'!$A$4:$A$503,"&gt;="&amp;M$4,'Time log'!$A$4:$A$503,"&lt;"&amp;EDATE(M$4,1)))</f>
      </c>
      <c r="N42" s="15">
        <f>IF(OR($A42="",N$4=""),"",SUMIFS('Time log'!$D$4:$D$503,'Time log'!$B$4:$B$503,$A42,'Time log'!$A$4:$A$503,"&gt;="&amp;N$4,'Time log'!$A$4:$A$503,"&lt;"&amp;EDATE(N$4,1)))</f>
      </c>
      <c r="O42" s="15">
        <f>IF(OR($A42="",O$4=""),"",SUMIFS('Time log'!$D$4:$D$503,'Time log'!$B$4:$B$503,$A42,'Time log'!$A$4:$A$503,"&gt;="&amp;O$4,'Time log'!$A$4:$A$503,"&lt;"&amp;EDATE(O$4,1)))</f>
      </c>
    </row>
    <row r="43" spans="1:15">
      <c r="A43" s="4">
        <f>IF($A20="","",$A20)</f>
      </c>
      <c r="B43" s="4"/>
      <c r="C43" s="4"/>
      <c r="D43" s="15">
        <f>IF(OR($A43="",D$4=""),"",SUMIFS('Time log'!$D$4:$D$503,'Time log'!$B$4:$B$503,$A43,'Time log'!$A$4:$A$503,"&gt;="&amp;D$4,'Time log'!$A$4:$A$503,"&lt;"&amp;EDATE(D$4,1)))</f>
      </c>
      <c r="E43" s="15">
        <f>IF(OR($A43="",E$4=""),"",SUMIFS('Time log'!$D$4:$D$503,'Time log'!$B$4:$B$503,$A43,'Time log'!$A$4:$A$503,"&gt;="&amp;E$4,'Time log'!$A$4:$A$503,"&lt;"&amp;EDATE(E$4,1)))</f>
      </c>
      <c r="F43" s="15">
        <f>IF(OR($A43="",F$4=""),"",SUMIFS('Time log'!$D$4:$D$503,'Time log'!$B$4:$B$503,$A43,'Time log'!$A$4:$A$503,"&gt;="&amp;F$4,'Time log'!$A$4:$A$503,"&lt;"&amp;EDATE(F$4,1)))</f>
      </c>
      <c r="G43" s="15">
        <f>IF(OR($A43="",G$4=""),"",SUMIFS('Time log'!$D$4:$D$503,'Time log'!$B$4:$B$503,$A43,'Time log'!$A$4:$A$503,"&gt;="&amp;G$4,'Time log'!$A$4:$A$503,"&lt;"&amp;EDATE(G$4,1)))</f>
      </c>
      <c r="H43" s="15">
        <f>IF(OR($A43="",H$4=""),"",SUMIFS('Time log'!$D$4:$D$503,'Time log'!$B$4:$B$503,$A43,'Time log'!$A$4:$A$503,"&gt;="&amp;H$4,'Time log'!$A$4:$A$503,"&lt;"&amp;EDATE(H$4,1)))</f>
      </c>
      <c r="I43" s="15">
        <f>IF(OR($A43="",I$4=""),"",SUMIFS('Time log'!$D$4:$D$503,'Time log'!$B$4:$B$503,$A43,'Time log'!$A$4:$A$503,"&gt;="&amp;I$4,'Time log'!$A$4:$A$503,"&lt;"&amp;EDATE(I$4,1)))</f>
      </c>
      <c r="J43" s="15">
        <f>IF(OR($A43="",J$4=""),"",SUMIFS('Time log'!$D$4:$D$503,'Time log'!$B$4:$B$503,$A43,'Time log'!$A$4:$A$503,"&gt;="&amp;J$4,'Time log'!$A$4:$A$503,"&lt;"&amp;EDATE(J$4,1)))</f>
      </c>
      <c r="K43" s="15">
        <f>IF(OR($A43="",K$4=""),"",SUMIFS('Time log'!$D$4:$D$503,'Time log'!$B$4:$B$503,$A43,'Time log'!$A$4:$A$503,"&gt;="&amp;K$4,'Time log'!$A$4:$A$503,"&lt;"&amp;EDATE(K$4,1)))</f>
      </c>
      <c r="L43" s="15">
        <f>IF(OR($A43="",L$4=""),"",SUMIFS('Time log'!$D$4:$D$503,'Time log'!$B$4:$B$503,$A43,'Time log'!$A$4:$A$503,"&gt;="&amp;L$4,'Time log'!$A$4:$A$503,"&lt;"&amp;EDATE(L$4,1)))</f>
      </c>
      <c r="M43" s="15">
        <f>IF(OR($A43="",M$4=""),"",SUMIFS('Time log'!$D$4:$D$503,'Time log'!$B$4:$B$503,$A43,'Time log'!$A$4:$A$503,"&gt;="&amp;M$4,'Time log'!$A$4:$A$503,"&lt;"&amp;EDATE(M$4,1)))</f>
      </c>
      <c r="N43" s="15">
        <f>IF(OR($A43="",N$4=""),"",SUMIFS('Time log'!$D$4:$D$503,'Time log'!$B$4:$B$503,$A43,'Time log'!$A$4:$A$503,"&gt;="&amp;N$4,'Time log'!$A$4:$A$503,"&lt;"&amp;EDATE(N$4,1)))</f>
      </c>
      <c r="O43" s="15">
        <f>IF(OR($A43="",O$4=""),"",SUMIFS('Time log'!$D$4:$D$503,'Time log'!$B$4:$B$503,$A43,'Time log'!$A$4:$A$503,"&gt;="&amp;O$4,'Time log'!$A$4:$A$503,"&lt;"&amp;EDATE(O$4,1)))</f>
      </c>
    </row>
    <row r="44" spans="1:15">
      <c r="A44" s="4">
        <f>IF($A21="","",$A21)</f>
      </c>
      <c r="B44" s="4"/>
      <c r="C44" s="4"/>
      <c r="D44" s="15">
        <f>IF(OR($A44="",D$4=""),"",SUMIFS('Time log'!$D$4:$D$503,'Time log'!$B$4:$B$503,$A44,'Time log'!$A$4:$A$503,"&gt;="&amp;D$4,'Time log'!$A$4:$A$503,"&lt;"&amp;EDATE(D$4,1)))</f>
      </c>
      <c r="E44" s="15">
        <f>IF(OR($A44="",E$4=""),"",SUMIFS('Time log'!$D$4:$D$503,'Time log'!$B$4:$B$503,$A44,'Time log'!$A$4:$A$503,"&gt;="&amp;E$4,'Time log'!$A$4:$A$503,"&lt;"&amp;EDATE(E$4,1)))</f>
      </c>
      <c r="F44" s="15">
        <f>IF(OR($A44="",F$4=""),"",SUMIFS('Time log'!$D$4:$D$503,'Time log'!$B$4:$B$503,$A44,'Time log'!$A$4:$A$503,"&gt;="&amp;F$4,'Time log'!$A$4:$A$503,"&lt;"&amp;EDATE(F$4,1)))</f>
      </c>
      <c r="G44" s="15">
        <f>IF(OR($A44="",G$4=""),"",SUMIFS('Time log'!$D$4:$D$503,'Time log'!$B$4:$B$503,$A44,'Time log'!$A$4:$A$503,"&gt;="&amp;G$4,'Time log'!$A$4:$A$503,"&lt;"&amp;EDATE(G$4,1)))</f>
      </c>
      <c r="H44" s="15">
        <f>IF(OR($A44="",H$4=""),"",SUMIFS('Time log'!$D$4:$D$503,'Time log'!$B$4:$B$503,$A44,'Time log'!$A$4:$A$503,"&gt;="&amp;H$4,'Time log'!$A$4:$A$503,"&lt;"&amp;EDATE(H$4,1)))</f>
      </c>
      <c r="I44" s="15">
        <f>IF(OR($A44="",I$4=""),"",SUMIFS('Time log'!$D$4:$D$503,'Time log'!$B$4:$B$503,$A44,'Time log'!$A$4:$A$503,"&gt;="&amp;I$4,'Time log'!$A$4:$A$503,"&lt;"&amp;EDATE(I$4,1)))</f>
      </c>
      <c r="J44" s="15">
        <f>IF(OR($A44="",J$4=""),"",SUMIFS('Time log'!$D$4:$D$503,'Time log'!$B$4:$B$503,$A44,'Time log'!$A$4:$A$503,"&gt;="&amp;J$4,'Time log'!$A$4:$A$503,"&lt;"&amp;EDATE(J$4,1)))</f>
      </c>
      <c r="K44" s="15">
        <f>IF(OR($A44="",K$4=""),"",SUMIFS('Time log'!$D$4:$D$503,'Time log'!$B$4:$B$503,$A44,'Time log'!$A$4:$A$503,"&gt;="&amp;K$4,'Time log'!$A$4:$A$503,"&lt;"&amp;EDATE(K$4,1)))</f>
      </c>
      <c r="L44" s="15">
        <f>IF(OR($A44="",L$4=""),"",SUMIFS('Time log'!$D$4:$D$503,'Time log'!$B$4:$B$503,$A44,'Time log'!$A$4:$A$503,"&gt;="&amp;L$4,'Time log'!$A$4:$A$503,"&lt;"&amp;EDATE(L$4,1)))</f>
      </c>
      <c r="M44" s="15">
        <f>IF(OR($A44="",M$4=""),"",SUMIFS('Time log'!$D$4:$D$503,'Time log'!$B$4:$B$503,$A44,'Time log'!$A$4:$A$503,"&gt;="&amp;M$4,'Time log'!$A$4:$A$503,"&lt;"&amp;EDATE(M$4,1)))</f>
      </c>
      <c r="N44" s="15">
        <f>IF(OR($A44="",N$4=""),"",SUMIFS('Time log'!$D$4:$D$503,'Time log'!$B$4:$B$503,$A44,'Time log'!$A$4:$A$503,"&gt;="&amp;N$4,'Time log'!$A$4:$A$503,"&lt;"&amp;EDATE(N$4,1)))</f>
      </c>
      <c r="O44" s="15">
        <f>IF(OR($A44="",O$4=""),"",SUMIFS('Time log'!$D$4:$D$503,'Time log'!$B$4:$B$503,$A44,'Time log'!$A$4:$A$503,"&gt;="&amp;O$4,'Time log'!$A$4:$A$503,"&lt;"&amp;EDATE(O$4,1)))</f>
      </c>
    </row>
    <row r="45" spans="1:15">
      <c r="A45" s="4">
        <f>IF($A22="","",$A22)</f>
      </c>
      <c r="B45" s="4"/>
      <c r="C45" s="4"/>
      <c r="D45" s="15">
        <f>IF(OR($A45="",D$4=""),"",SUMIFS('Time log'!$D$4:$D$503,'Time log'!$B$4:$B$503,$A45,'Time log'!$A$4:$A$503,"&gt;="&amp;D$4,'Time log'!$A$4:$A$503,"&lt;"&amp;EDATE(D$4,1)))</f>
      </c>
      <c r="E45" s="15">
        <f>IF(OR($A45="",E$4=""),"",SUMIFS('Time log'!$D$4:$D$503,'Time log'!$B$4:$B$503,$A45,'Time log'!$A$4:$A$503,"&gt;="&amp;E$4,'Time log'!$A$4:$A$503,"&lt;"&amp;EDATE(E$4,1)))</f>
      </c>
      <c r="F45" s="15">
        <f>IF(OR($A45="",F$4=""),"",SUMIFS('Time log'!$D$4:$D$503,'Time log'!$B$4:$B$503,$A45,'Time log'!$A$4:$A$503,"&gt;="&amp;F$4,'Time log'!$A$4:$A$503,"&lt;"&amp;EDATE(F$4,1)))</f>
      </c>
      <c r="G45" s="15">
        <f>IF(OR($A45="",G$4=""),"",SUMIFS('Time log'!$D$4:$D$503,'Time log'!$B$4:$B$503,$A45,'Time log'!$A$4:$A$503,"&gt;="&amp;G$4,'Time log'!$A$4:$A$503,"&lt;"&amp;EDATE(G$4,1)))</f>
      </c>
      <c r="H45" s="15">
        <f>IF(OR($A45="",H$4=""),"",SUMIFS('Time log'!$D$4:$D$503,'Time log'!$B$4:$B$503,$A45,'Time log'!$A$4:$A$503,"&gt;="&amp;H$4,'Time log'!$A$4:$A$503,"&lt;"&amp;EDATE(H$4,1)))</f>
      </c>
      <c r="I45" s="15">
        <f>IF(OR($A45="",I$4=""),"",SUMIFS('Time log'!$D$4:$D$503,'Time log'!$B$4:$B$503,$A45,'Time log'!$A$4:$A$503,"&gt;="&amp;I$4,'Time log'!$A$4:$A$503,"&lt;"&amp;EDATE(I$4,1)))</f>
      </c>
      <c r="J45" s="15">
        <f>IF(OR($A45="",J$4=""),"",SUMIFS('Time log'!$D$4:$D$503,'Time log'!$B$4:$B$503,$A45,'Time log'!$A$4:$A$503,"&gt;="&amp;J$4,'Time log'!$A$4:$A$503,"&lt;"&amp;EDATE(J$4,1)))</f>
      </c>
      <c r="K45" s="15">
        <f>IF(OR($A45="",K$4=""),"",SUMIFS('Time log'!$D$4:$D$503,'Time log'!$B$4:$B$503,$A45,'Time log'!$A$4:$A$503,"&gt;="&amp;K$4,'Time log'!$A$4:$A$503,"&lt;"&amp;EDATE(K$4,1)))</f>
      </c>
      <c r="L45" s="15">
        <f>IF(OR($A45="",L$4=""),"",SUMIFS('Time log'!$D$4:$D$503,'Time log'!$B$4:$B$503,$A45,'Time log'!$A$4:$A$503,"&gt;="&amp;L$4,'Time log'!$A$4:$A$503,"&lt;"&amp;EDATE(L$4,1)))</f>
      </c>
      <c r="M45" s="15">
        <f>IF(OR($A45="",M$4=""),"",SUMIFS('Time log'!$D$4:$D$503,'Time log'!$B$4:$B$503,$A45,'Time log'!$A$4:$A$503,"&gt;="&amp;M$4,'Time log'!$A$4:$A$503,"&lt;"&amp;EDATE(M$4,1)))</f>
      </c>
      <c r="N45" s="15">
        <f>IF(OR($A45="",N$4=""),"",SUMIFS('Time log'!$D$4:$D$503,'Time log'!$B$4:$B$503,$A45,'Time log'!$A$4:$A$503,"&gt;="&amp;N$4,'Time log'!$A$4:$A$503,"&lt;"&amp;EDATE(N$4,1)))</f>
      </c>
      <c r="O45" s="15">
        <f>IF(OR($A45="",O$4=""),"",SUMIFS('Time log'!$D$4:$D$503,'Time log'!$B$4:$B$503,$A45,'Time log'!$A$4:$A$503,"&gt;="&amp;O$4,'Time log'!$A$4:$A$503,"&lt;"&amp;EDATE(O$4,1)))</f>
      </c>
    </row>
    <row r="46" spans="1:15">
      <c r="A46" s="4">
        <f>IF($A23="","",$A23)</f>
      </c>
      <c r="B46" s="4"/>
      <c r="C46" s="4"/>
      <c r="D46" s="15">
        <f>IF(OR($A46="",D$4=""),"",SUMIFS('Time log'!$D$4:$D$503,'Time log'!$B$4:$B$503,$A46,'Time log'!$A$4:$A$503,"&gt;="&amp;D$4,'Time log'!$A$4:$A$503,"&lt;"&amp;EDATE(D$4,1)))</f>
      </c>
      <c r="E46" s="15">
        <f>IF(OR($A46="",E$4=""),"",SUMIFS('Time log'!$D$4:$D$503,'Time log'!$B$4:$B$503,$A46,'Time log'!$A$4:$A$503,"&gt;="&amp;E$4,'Time log'!$A$4:$A$503,"&lt;"&amp;EDATE(E$4,1)))</f>
      </c>
      <c r="F46" s="15">
        <f>IF(OR($A46="",F$4=""),"",SUMIFS('Time log'!$D$4:$D$503,'Time log'!$B$4:$B$503,$A46,'Time log'!$A$4:$A$503,"&gt;="&amp;F$4,'Time log'!$A$4:$A$503,"&lt;"&amp;EDATE(F$4,1)))</f>
      </c>
      <c r="G46" s="15">
        <f>IF(OR($A46="",G$4=""),"",SUMIFS('Time log'!$D$4:$D$503,'Time log'!$B$4:$B$503,$A46,'Time log'!$A$4:$A$503,"&gt;="&amp;G$4,'Time log'!$A$4:$A$503,"&lt;"&amp;EDATE(G$4,1)))</f>
      </c>
      <c r="H46" s="15">
        <f>IF(OR($A46="",H$4=""),"",SUMIFS('Time log'!$D$4:$D$503,'Time log'!$B$4:$B$503,$A46,'Time log'!$A$4:$A$503,"&gt;="&amp;H$4,'Time log'!$A$4:$A$503,"&lt;"&amp;EDATE(H$4,1)))</f>
      </c>
      <c r="I46" s="15">
        <f>IF(OR($A46="",I$4=""),"",SUMIFS('Time log'!$D$4:$D$503,'Time log'!$B$4:$B$503,$A46,'Time log'!$A$4:$A$503,"&gt;="&amp;I$4,'Time log'!$A$4:$A$503,"&lt;"&amp;EDATE(I$4,1)))</f>
      </c>
      <c r="J46" s="15">
        <f>IF(OR($A46="",J$4=""),"",SUMIFS('Time log'!$D$4:$D$503,'Time log'!$B$4:$B$503,$A46,'Time log'!$A$4:$A$503,"&gt;="&amp;J$4,'Time log'!$A$4:$A$503,"&lt;"&amp;EDATE(J$4,1)))</f>
      </c>
      <c r="K46" s="15">
        <f>IF(OR($A46="",K$4=""),"",SUMIFS('Time log'!$D$4:$D$503,'Time log'!$B$4:$B$503,$A46,'Time log'!$A$4:$A$503,"&gt;="&amp;K$4,'Time log'!$A$4:$A$503,"&lt;"&amp;EDATE(K$4,1)))</f>
      </c>
      <c r="L46" s="15">
        <f>IF(OR($A46="",L$4=""),"",SUMIFS('Time log'!$D$4:$D$503,'Time log'!$B$4:$B$503,$A46,'Time log'!$A$4:$A$503,"&gt;="&amp;L$4,'Time log'!$A$4:$A$503,"&lt;"&amp;EDATE(L$4,1)))</f>
      </c>
      <c r="M46" s="15">
        <f>IF(OR($A46="",M$4=""),"",SUMIFS('Time log'!$D$4:$D$503,'Time log'!$B$4:$B$503,$A46,'Time log'!$A$4:$A$503,"&gt;="&amp;M$4,'Time log'!$A$4:$A$503,"&lt;"&amp;EDATE(M$4,1)))</f>
      </c>
      <c r="N46" s="15">
        <f>IF(OR($A46="",N$4=""),"",SUMIFS('Time log'!$D$4:$D$503,'Time log'!$B$4:$B$503,$A46,'Time log'!$A$4:$A$503,"&gt;="&amp;N$4,'Time log'!$A$4:$A$503,"&lt;"&amp;EDATE(N$4,1)))</f>
      </c>
      <c r="O46" s="15">
        <f>IF(OR($A46="",O$4=""),"",SUMIFS('Time log'!$D$4:$D$503,'Time log'!$B$4:$B$503,$A46,'Time log'!$A$4:$A$503,"&gt;="&amp;O$4,'Time log'!$A$4:$A$503,"&lt;"&amp;EDATE(O$4,1)))</f>
      </c>
    </row>
    <row r="47" spans="1:15">
      <c r="A47" s="4">
        <f>IF($A24="","",$A24)</f>
      </c>
      <c r="B47" s="4"/>
      <c r="C47" s="4"/>
      <c r="D47" s="15">
        <f>IF(OR($A47="",D$4=""),"",SUMIFS('Time log'!$D$4:$D$503,'Time log'!$B$4:$B$503,$A47,'Time log'!$A$4:$A$503,"&gt;="&amp;D$4,'Time log'!$A$4:$A$503,"&lt;"&amp;EDATE(D$4,1)))</f>
      </c>
      <c r="E47" s="15">
        <f>IF(OR($A47="",E$4=""),"",SUMIFS('Time log'!$D$4:$D$503,'Time log'!$B$4:$B$503,$A47,'Time log'!$A$4:$A$503,"&gt;="&amp;E$4,'Time log'!$A$4:$A$503,"&lt;"&amp;EDATE(E$4,1)))</f>
      </c>
      <c r="F47" s="15">
        <f>IF(OR($A47="",F$4=""),"",SUMIFS('Time log'!$D$4:$D$503,'Time log'!$B$4:$B$503,$A47,'Time log'!$A$4:$A$503,"&gt;="&amp;F$4,'Time log'!$A$4:$A$503,"&lt;"&amp;EDATE(F$4,1)))</f>
      </c>
      <c r="G47" s="15">
        <f>IF(OR($A47="",G$4=""),"",SUMIFS('Time log'!$D$4:$D$503,'Time log'!$B$4:$B$503,$A47,'Time log'!$A$4:$A$503,"&gt;="&amp;G$4,'Time log'!$A$4:$A$503,"&lt;"&amp;EDATE(G$4,1)))</f>
      </c>
      <c r="H47" s="15">
        <f>IF(OR($A47="",H$4=""),"",SUMIFS('Time log'!$D$4:$D$503,'Time log'!$B$4:$B$503,$A47,'Time log'!$A$4:$A$503,"&gt;="&amp;H$4,'Time log'!$A$4:$A$503,"&lt;"&amp;EDATE(H$4,1)))</f>
      </c>
      <c r="I47" s="15">
        <f>IF(OR($A47="",I$4=""),"",SUMIFS('Time log'!$D$4:$D$503,'Time log'!$B$4:$B$503,$A47,'Time log'!$A$4:$A$503,"&gt;="&amp;I$4,'Time log'!$A$4:$A$503,"&lt;"&amp;EDATE(I$4,1)))</f>
      </c>
      <c r="J47" s="15">
        <f>IF(OR($A47="",J$4=""),"",SUMIFS('Time log'!$D$4:$D$503,'Time log'!$B$4:$B$503,$A47,'Time log'!$A$4:$A$503,"&gt;="&amp;J$4,'Time log'!$A$4:$A$503,"&lt;"&amp;EDATE(J$4,1)))</f>
      </c>
      <c r="K47" s="15">
        <f>IF(OR($A47="",K$4=""),"",SUMIFS('Time log'!$D$4:$D$503,'Time log'!$B$4:$B$503,$A47,'Time log'!$A$4:$A$503,"&gt;="&amp;K$4,'Time log'!$A$4:$A$503,"&lt;"&amp;EDATE(K$4,1)))</f>
      </c>
      <c r="L47" s="15">
        <f>IF(OR($A47="",L$4=""),"",SUMIFS('Time log'!$D$4:$D$503,'Time log'!$B$4:$B$503,$A47,'Time log'!$A$4:$A$503,"&gt;="&amp;L$4,'Time log'!$A$4:$A$503,"&lt;"&amp;EDATE(L$4,1)))</f>
      </c>
      <c r="M47" s="15">
        <f>IF(OR($A47="",M$4=""),"",SUMIFS('Time log'!$D$4:$D$503,'Time log'!$B$4:$B$503,$A47,'Time log'!$A$4:$A$503,"&gt;="&amp;M$4,'Time log'!$A$4:$A$503,"&lt;"&amp;EDATE(M$4,1)))</f>
      </c>
      <c r="N47" s="15">
        <f>IF(OR($A47="",N$4=""),"",SUMIFS('Time log'!$D$4:$D$503,'Time log'!$B$4:$B$503,$A47,'Time log'!$A$4:$A$503,"&gt;="&amp;N$4,'Time log'!$A$4:$A$503,"&lt;"&amp;EDATE(N$4,1)))</f>
      </c>
      <c r="O47" s="15">
        <f>IF(OR($A47="",O$4=""),"",SUMIFS('Time log'!$D$4:$D$503,'Time log'!$B$4:$B$503,$A47,'Time log'!$A$4:$A$503,"&gt;="&amp;O$4,'Time log'!$A$4:$A$503,"&lt;"&amp;EDATE(O$4,1)))</f>
      </c>
    </row>
    <row r="50" spans="1:15" customHeight="1" ht="30">
      <c r="A50" s="9" t="s">
        <v>47</v>
      </c>
      <c r="B50" s="9"/>
      <c r="C50" s="9"/>
      <c r="D50" s="18">
        <f>D$4</f>
      </c>
      <c r="E50" s="18">
        <f>E$4</f>
      </c>
      <c r="F50" s="18">
        <f>F$4</f>
      </c>
      <c r="G50" s="18">
        <f>G$4</f>
      </c>
      <c r="H50" s="18">
        <f>H$4</f>
      </c>
      <c r="I50" s="18">
        <f>I$4</f>
      </c>
      <c r="J50" s="18">
        <f>J$4</f>
      </c>
      <c r="K50" s="18">
        <f>K$4</f>
      </c>
      <c r="L50" s="18">
        <f>L$4</f>
      </c>
      <c r="M50" s="18">
        <f>M$4</f>
      </c>
      <c r="N50" s="18">
        <f>N$4</f>
      </c>
      <c r="O50" s="18">
        <f>O$4</f>
      </c>
    </row>
    <row r="51" spans="1:15">
      <c r="A51" s="4">
        <f>IF($A5="","",$A5)</f>
      </c>
      <c r="B51" s="4"/>
      <c r="C51" s="4"/>
      <c r="D51" s="15">
        <f>IF(D5="","",D5-N(D28))</f>
      </c>
      <c r="E51" s="15">
        <f>IF(E5="","",E5-N(E28))</f>
      </c>
      <c r="F51" s="15">
        <f>IF(F5="","",F5-N(F28))</f>
      </c>
      <c r="G51" s="15">
        <f>IF(G5="","",G5-N(G28))</f>
      </c>
      <c r="H51" s="15">
        <f>IF(H5="","",H5-N(H28))</f>
      </c>
      <c r="I51" s="15">
        <f>IF(I5="","",I5-N(I28))</f>
      </c>
      <c r="J51" s="15">
        <f>IF(J5="","",J5-N(J28))</f>
      </c>
      <c r="K51" s="15">
        <f>IF(K5="","",K5-N(K28))</f>
      </c>
      <c r="L51" s="15">
        <f>IF(L5="","",L5-N(L28))</f>
      </c>
      <c r="M51" s="15">
        <f>IF(M5="","",M5-N(M28))</f>
      </c>
      <c r="N51" s="15">
        <f>IF(N5="","",N5-N(N28))</f>
      </c>
      <c r="O51" s="15">
        <f>IF(O5="","",O5-N(O28))</f>
      </c>
    </row>
    <row r="52" spans="1:15">
      <c r="A52" s="4">
        <f>IF($A6="","",$A6)</f>
      </c>
      <c r="B52" s="4"/>
      <c r="C52" s="4"/>
      <c r="D52" s="15">
        <f>IF(D6="","",D6-N(D29))</f>
      </c>
      <c r="E52" s="15">
        <f>IF(E6="","",E6-N(E29))</f>
      </c>
      <c r="F52" s="15">
        <f>IF(F6="","",F6-N(F29))</f>
      </c>
      <c r="G52" s="15">
        <f>IF(G6="","",G6-N(G29))</f>
      </c>
      <c r="H52" s="15">
        <f>IF(H6="","",H6-N(H29))</f>
      </c>
      <c r="I52" s="15">
        <f>IF(I6="","",I6-N(I29))</f>
      </c>
      <c r="J52" s="15">
        <f>IF(J6="","",J6-N(J29))</f>
      </c>
      <c r="K52" s="15">
        <f>IF(K6="","",K6-N(K29))</f>
      </c>
      <c r="L52" s="15">
        <f>IF(L6="","",L6-N(L29))</f>
      </c>
      <c r="M52" s="15">
        <f>IF(M6="","",M6-N(M29))</f>
      </c>
      <c r="N52" s="15">
        <f>IF(N6="","",N6-N(N29))</f>
      </c>
      <c r="O52" s="15">
        <f>IF(O6="","",O6-N(O29))</f>
      </c>
    </row>
    <row r="53" spans="1:15">
      <c r="A53" s="4">
        <f>IF($A7="","",$A7)</f>
      </c>
      <c r="B53" s="4"/>
      <c r="C53" s="4"/>
      <c r="D53" s="15">
        <f>IF(D7="","",D7-N(D30))</f>
      </c>
      <c r="E53" s="15">
        <f>IF(E7="","",E7-N(E30))</f>
      </c>
      <c r="F53" s="15">
        <f>IF(F7="","",F7-N(F30))</f>
      </c>
      <c r="G53" s="15">
        <f>IF(G7="","",G7-N(G30))</f>
      </c>
      <c r="H53" s="15">
        <f>IF(H7="","",H7-N(H30))</f>
      </c>
      <c r="I53" s="15">
        <f>IF(I7="","",I7-N(I30))</f>
      </c>
      <c r="J53" s="15">
        <f>IF(J7="","",J7-N(J30))</f>
      </c>
      <c r="K53" s="15">
        <f>IF(K7="","",K7-N(K30))</f>
      </c>
      <c r="L53" s="15">
        <f>IF(L7="","",L7-N(L30))</f>
      </c>
      <c r="M53" s="15">
        <f>IF(M7="","",M7-N(M30))</f>
      </c>
      <c r="N53" s="15">
        <f>IF(N7="","",N7-N(N30))</f>
      </c>
      <c r="O53" s="15">
        <f>IF(O7="","",O7-N(O30))</f>
      </c>
    </row>
    <row r="54" spans="1:15">
      <c r="A54" s="4">
        <f>IF($A8="","",$A8)</f>
      </c>
      <c r="B54" s="4"/>
      <c r="C54" s="4"/>
      <c r="D54" s="15">
        <f>IF(D8="","",D8-N(D31))</f>
      </c>
      <c r="E54" s="15">
        <f>IF(E8="","",E8-N(E31))</f>
      </c>
      <c r="F54" s="15">
        <f>IF(F8="","",F8-N(F31))</f>
      </c>
      <c r="G54" s="15">
        <f>IF(G8="","",G8-N(G31))</f>
      </c>
      <c r="H54" s="15">
        <f>IF(H8="","",H8-N(H31))</f>
      </c>
      <c r="I54" s="15">
        <f>IF(I8="","",I8-N(I31))</f>
      </c>
      <c r="J54" s="15">
        <f>IF(J8="","",J8-N(J31))</f>
      </c>
      <c r="K54" s="15">
        <f>IF(K8="","",K8-N(K31))</f>
      </c>
      <c r="L54" s="15">
        <f>IF(L8="","",L8-N(L31))</f>
      </c>
      <c r="M54" s="15">
        <f>IF(M8="","",M8-N(M31))</f>
      </c>
      <c r="N54" s="15">
        <f>IF(N8="","",N8-N(N31))</f>
      </c>
      <c r="O54" s="15">
        <f>IF(O8="","",O8-N(O31))</f>
      </c>
    </row>
    <row r="55" spans="1:15">
      <c r="A55" s="4">
        <f>IF($A9="","",$A9)</f>
      </c>
      <c r="B55" s="4"/>
      <c r="C55" s="4"/>
      <c r="D55" s="15">
        <f>IF(D9="","",D9-N(D32))</f>
      </c>
      <c r="E55" s="15">
        <f>IF(E9="","",E9-N(E32))</f>
      </c>
      <c r="F55" s="15">
        <f>IF(F9="","",F9-N(F32))</f>
      </c>
      <c r="G55" s="15">
        <f>IF(G9="","",G9-N(G32))</f>
      </c>
      <c r="H55" s="15">
        <f>IF(H9="","",H9-N(H32))</f>
      </c>
      <c r="I55" s="15">
        <f>IF(I9="","",I9-N(I32))</f>
      </c>
      <c r="J55" s="15">
        <f>IF(J9="","",J9-N(J32))</f>
      </c>
      <c r="K55" s="15">
        <f>IF(K9="","",K9-N(K32))</f>
      </c>
      <c r="L55" s="15">
        <f>IF(L9="","",L9-N(L32))</f>
      </c>
      <c r="M55" s="15">
        <f>IF(M9="","",M9-N(M32))</f>
      </c>
      <c r="N55" s="15">
        <f>IF(N9="","",N9-N(N32))</f>
      </c>
      <c r="O55" s="15">
        <f>IF(O9="","",O9-N(O32))</f>
      </c>
    </row>
    <row r="56" spans="1:15">
      <c r="A56" s="4">
        <f>IF($A10="","",$A10)</f>
      </c>
      <c r="B56" s="4"/>
      <c r="C56" s="4"/>
      <c r="D56" s="15">
        <f>IF(D10="","",D10-N(D33))</f>
      </c>
      <c r="E56" s="15">
        <f>IF(E10="","",E10-N(E33))</f>
      </c>
      <c r="F56" s="15">
        <f>IF(F10="","",F10-N(F33))</f>
      </c>
      <c r="G56" s="15">
        <f>IF(G10="","",G10-N(G33))</f>
      </c>
      <c r="H56" s="15">
        <f>IF(H10="","",H10-N(H33))</f>
      </c>
      <c r="I56" s="15">
        <f>IF(I10="","",I10-N(I33))</f>
      </c>
      <c r="J56" s="15">
        <f>IF(J10="","",J10-N(J33))</f>
      </c>
      <c r="K56" s="15">
        <f>IF(K10="","",K10-N(K33))</f>
      </c>
      <c r="L56" s="15">
        <f>IF(L10="","",L10-N(L33))</f>
      </c>
      <c r="M56" s="15">
        <f>IF(M10="","",M10-N(M33))</f>
      </c>
      <c r="N56" s="15">
        <f>IF(N10="","",N10-N(N33))</f>
      </c>
      <c r="O56" s="15">
        <f>IF(O10="","",O10-N(O33))</f>
      </c>
    </row>
    <row r="57" spans="1:15">
      <c r="A57" s="4">
        <f>IF($A11="","",$A11)</f>
      </c>
      <c r="B57" s="4"/>
      <c r="C57" s="4"/>
      <c r="D57" s="15">
        <f>IF(D11="","",D11-N(D34))</f>
      </c>
      <c r="E57" s="15">
        <f>IF(E11="","",E11-N(E34))</f>
      </c>
      <c r="F57" s="15">
        <f>IF(F11="","",F11-N(F34))</f>
      </c>
      <c r="G57" s="15">
        <f>IF(G11="","",G11-N(G34))</f>
      </c>
      <c r="H57" s="15">
        <f>IF(H11="","",H11-N(H34))</f>
      </c>
      <c r="I57" s="15">
        <f>IF(I11="","",I11-N(I34))</f>
      </c>
      <c r="J57" s="15">
        <f>IF(J11="","",J11-N(J34))</f>
      </c>
      <c r="K57" s="15">
        <f>IF(K11="","",K11-N(K34))</f>
      </c>
      <c r="L57" s="15">
        <f>IF(L11="","",L11-N(L34))</f>
      </c>
      <c r="M57" s="15">
        <f>IF(M11="","",M11-N(M34))</f>
      </c>
      <c r="N57" s="15">
        <f>IF(N11="","",N11-N(N34))</f>
      </c>
      <c r="O57" s="15">
        <f>IF(O11="","",O11-N(O34))</f>
      </c>
    </row>
    <row r="58" spans="1:15">
      <c r="A58" s="4">
        <f>IF($A12="","",$A12)</f>
      </c>
      <c r="B58" s="4"/>
      <c r="C58" s="4"/>
      <c r="D58" s="15">
        <f>IF(D12="","",D12-N(D35))</f>
      </c>
      <c r="E58" s="15">
        <f>IF(E12="","",E12-N(E35))</f>
      </c>
      <c r="F58" s="15">
        <f>IF(F12="","",F12-N(F35))</f>
      </c>
      <c r="G58" s="15">
        <f>IF(G12="","",G12-N(G35))</f>
      </c>
      <c r="H58" s="15">
        <f>IF(H12="","",H12-N(H35))</f>
      </c>
      <c r="I58" s="15">
        <f>IF(I12="","",I12-N(I35))</f>
      </c>
      <c r="J58" s="15">
        <f>IF(J12="","",J12-N(J35))</f>
      </c>
      <c r="K58" s="15">
        <f>IF(K12="","",K12-N(K35))</f>
      </c>
      <c r="L58" s="15">
        <f>IF(L12="","",L12-N(L35))</f>
      </c>
      <c r="M58" s="15">
        <f>IF(M12="","",M12-N(M35))</f>
      </c>
      <c r="N58" s="15">
        <f>IF(N12="","",N12-N(N35))</f>
      </c>
      <c r="O58" s="15">
        <f>IF(O12="","",O12-N(O35))</f>
      </c>
    </row>
    <row r="59" spans="1:15">
      <c r="A59" s="4">
        <f>IF($A13="","",$A13)</f>
      </c>
      <c r="B59" s="4"/>
      <c r="C59" s="4"/>
      <c r="D59" s="15">
        <f>IF(D13="","",D13-N(D36))</f>
      </c>
      <c r="E59" s="15">
        <f>IF(E13="","",E13-N(E36))</f>
      </c>
      <c r="F59" s="15">
        <f>IF(F13="","",F13-N(F36))</f>
      </c>
      <c r="G59" s="15">
        <f>IF(G13="","",G13-N(G36))</f>
      </c>
      <c r="H59" s="15">
        <f>IF(H13="","",H13-N(H36))</f>
      </c>
      <c r="I59" s="15">
        <f>IF(I13="","",I13-N(I36))</f>
      </c>
      <c r="J59" s="15">
        <f>IF(J13="","",J13-N(J36))</f>
      </c>
      <c r="K59" s="15">
        <f>IF(K13="","",K13-N(K36))</f>
      </c>
      <c r="L59" s="15">
        <f>IF(L13="","",L13-N(L36))</f>
      </c>
      <c r="M59" s="15">
        <f>IF(M13="","",M13-N(M36))</f>
      </c>
      <c r="N59" s="15">
        <f>IF(N13="","",N13-N(N36))</f>
      </c>
      <c r="O59" s="15">
        <f>IF(O13="","",O13-N(O36))</f>
      </c>
    </row>
    <row r="60" spans="1:15">
      <c r="A60" s="4">
        <f>IF($A14="","",$A14)</f>
      </c>
      <c r="B60" s="4"/>
      <c r="C60" s="4"/>
      <c r="D60" s="15">
        <f>IF(D14="","",D14-N(D37))</f>
      </c>
      <c r="E60" s="15">
        <f>IF(E14="","",E14-N(E37))</f>
      </c>
      <c r="F60" s="15">
        <f>IF(F14="","",F14-N(F37))</f>
      </c>
      <c r="G60" s="15">
        <f>IF(G14="","",G14-N(G37))</f>
      </c>
      <c r="H60" s="15">
        <f>IF(H14="","",H14-N(H37))</f>
      </c>
      <c r="I60" s="15">
        <f>IF(I14="","",I14-N(I37))</f>
      </c>
      <c r="J60" s="15">
        <f>IF(J14="","",J14-N(J37))</f>
      </c>
      <c r="K60" s="15">
        <f>IF(K14="","",K14-N(K37))</f>
      </c>
      <c r="L60" s="15">
        <f>IF(L14="","",L14-N(L37))</f>
      </c>
      <c r="M60" s="15">
        <f>IF(M14="","",M14-N(M37))</f>
      </c>
      <c r="N60" s="15">
        <f>IF(N14="","",N14-N(N37))</f>
      </c>
      <c r="O60" s="15">
        <f>IF(O14="","",O14-N(O37))</f>
      </c>
    </row>
    <row r="61" spans="1:15">
      <c r="A61" s="4">
        <f>IF($A15="","",$A15)</f>
      </c>
      <c r="B61" s="4"/>
      <c r="C61" s="4"/>
      <c r="D61" s="15">
        <f>IF(D15="","",D15-N(D38))</f>
      </c>
      <c r="E61" s="15">
        <f>IF(E15="","",E15-N(E38))</f>
      </c>
      <c r="F61" s="15">
        <f>IF(F15="","",F15-N(F38))</f>
      </c>
      <c r="G61" s="15">
        <f>IF(G15="","",G15-N(G38))</f>
      </c>
      <c r="H61" s="15">
        <f>IF(H15="","",H15-N(H38))</f>
      </c>
      <c r="I61" s="15">
        <f>IF(I15="","",I15-N(I38))</f>
      </c>
      <c r="J61" s="15">
        <f>IF(J15="","",J15-N(J38))</f>
      </c>
      <c r="K61" s="15">
        <f>IF(K15="","",K15-N(K38))</f>
      </c>
      <c r="L61" s="15">
        <f>IF(L15="","",L15-N(L38))</f>
      </c>
      <c r="M61" s="15">
        <f>IF(M15="","",M15-N(M38))</f>
      </c>
      <c r="N61" s="15">
        <f>IF(N15="","",N15-N(N38))</f>
      </c>
      <c r="O61" s="15">
        <f>IF(O15="","",O15-N(O38))</f>
      </c>
    </row>
    <row r="62" spans="1:15">
      <c r="A62" s="4">
        <f>IF($A16="","",$A16)</f>
      </c>
      <c r="B62" s="4"/>
      <c r="C62" s="4"/>
      <c r="D62" s="15">
        <f>IF(D16="","",D16-N(D39))</f>
      </c>
      <c r="E62" s="15">
        <f>IF(E16="","",E16-N(E39))</f>
      </c>
      <c r="F62" s="15">
        <f>IF(F16="","",F16-N(F39))</f>
      </c>
      <c r="G62" s="15">
        <f>IF(G16="","",G16-N(G39))</f>
      </c>
      <c r="H62" s="15">
        <f>IF(H16="","",H16-N(H39))</f>
      </c>
      <c r="I62" s="15">
        <f>IF(I16="","",I16-N(I39))</f>
      </c>
      <c r="J62" s="15">
        <f>IF(J16="","",J16-N(J39))</f>
      </c>
      <c r="K62" s="15">
        <f>IF(K16="","",K16-N(K39))</f>
      </c>
      <c r="L62" s="15">
        <f>IF(L16="","",L16-N(L39))</f>
      </c>
      <c r="M62" s="15">
        <f>IF(M16="","",M16-N(M39))</f>
      </c>
      <c r="N62" s="15">
        <f>IF(N16="","",N16-N(N39))</f>
      </c>
      <c r="O62" s="15">
        <f>IF(O16="","",O16-N(O39))</f>
      </c>
    </row>
    <row r="63" spans="1:15">
      <c r="A63" s="4">
        <f>IF($A17="","",$A17)</f>
      </c>
      <c r="B63" s="4"/>
      <c r="C63" s="4"/>
      <c r="D63" s="15">
        <f>IF(D17="","",D17-N(D40))</f>
      </c>
      <c r="E63" s="15">
        <f>IF(E17="","",E17-N(E40))</f>
      </c>
      <c r="F63" s="15">
        <f>IF(F17="","",F17-N(F40))</f>
      </c>
      <c r="G63" s="15">
        <f>IF(G17="","",G17-N(G40))</f>
      </c>
      <c r="H63" s="15">
        <f>IF(H17="","",H17-N(H40))</f>
      </c>
      <c r="I63" s="15">
        <f>IF(I17="","",I17-N(I40))</f>
      </c>
      <c r="J63" s="15">
        <f>IF(J17="","",J17-N(J40))</f>
      </c>
      <c r="K63" s="15">
        <f>IF(K17="","",K17-N(K40))</f>
      </c>
      <c r="L63" s="15">
        <f>IF(L17="","",L17-N(L40))</f>
      </c>
      <c r="M63" s="15">
        <f>IF(M17="","",M17-N(M40))</f>
      </c>
      <c r="N63" s="15">
        <f>IF(N17="","",N17-N(N40))</f>
      </c>
      <c r="O63" s="15">
        <f>IF(O17="","",O17-N(O40))</f>
      </c>
    </row>
    <row r="64" spans="1:15">
      <c r="A64" s="4">
        <f>IF($A18="","",$A18)</f>
      </c>
      <c r="B64" s="4"/>
      <c r="C64" s="4"/>
      <c r="D64" s="15">
        <f>IF(D18="","",D18-N(D41))</f>
      </c>
      <c r="E64" s="15">
        <f>IF(E18="","",E18-N(E41))</f>
      </c>
      <c r="F64" s="15">
        <f>IF(F18="","",F18-N(F41))</f>
      </c>
      <c r="G64" s="15">
        <f>IF(G18="","",G18-N(G41))</f>
      </c>
      <c r="H64" s="15">
        <f>IF(H18="","",H18-N(H41))</f>
      </c>
      <c r="I64" s="15">
        <f>IF(I18="","",I18-N(I41))</f>
      </c>
      <c r="J64" s="15">
        <f>IF(J18="","",J18-N(J41))</f>
      </c>
      <c r="K64" s="15">
        <f>IF(K18="","",K18-N(K41))</f>
      </c>
      <c r="L64" s="15">
        <f>IF(L18="","",L18-N(L41))</f>
      </c>
      <c r="M64" s="15">
        <f>IF(M18="","",M18-N(M41))</f>
      </c>
      <c r="N64" s="15">
        <f>IF(N18="","",N18-N(N41))</f>
      </c>
      <c r="O64" s="15">
        <f>IF(O18="","",O18-N(O41))</f>
      </c>
    </row>
    <row r="65" spans="1:15">
      <c r="A65" s="4">
        <f>IF($A19="","",$A19)</f>
      </c>
      <c r="B65" s="4"/>
      <c r="C65" s="4"/>
      <c r="D65" s="15">
        <f>IF(D19="","",D19-N(D42))</f>
      </c>
      <c r="E65" s="15">
        <f>IF(E19="","",E19-N(E42))</f>
      </c>
      <c r="F65" s="15">
        <f>IF(F19="","",F19-N(F42))</f>
      </c>
      <c r="G65" s="15">
        <f>IF(G19="","",G19-N(G42))</f>
      </c>
      <c r="H65" s="15">
        <f>IF(H19="","",H19-N(H42))</f>
      </c>
      <c r="I65" s="15">
        <f>IF(I19="","",I19-N(I42))</f>
      </c>
      <c r="J65" s="15">
        <f>IF(J19="","",J19-N(J42))</f>
      </c>
      <c r="K65" s="15">
        <f>IF(K19="","",K19-N(K42))</f>
      </c>
      <c r="L65" s="15">
        <f>IF(L19="","",L19-N(L42))</f>
      </c>
      <c r="M65" s="15">
        <f>IF(M19="","",M19-N(M42))</f>
      </c>
      <c r="N65" s="15">
        <f>IF(N19="","",N19-N(N42))</f>
      </c>
      <c r="O65" s="15">
        <f>IF(O19="","",O19-N(O42))</f>
      </c>
    </row>
    <row r="66" spans="1:15">
      <c r="A66" s="4">
        <f>IF($A20="","",$A20)</f>
      </c>
      <c r="B66" s="4"/>
      <c r="C66" s="4"/>
      <c r="D66" s="15">
        <f>IF(D20="","",D20-N(D43))</f>
      </c>
      <c r="E66" s="15">
        <f>IF(E20="","",E20-N(E43))</f>
      </c>
      <c r="F66" s="15">
        <f>IF(F20="","",F20-N(F43))</f>
      </c>
      <c r="G66" s="15">
        <f>IF(G20="","",G20-N(G43))</f>
      </c>
      <c r="H66" s="15">
        <f>IF(H20="","",H20-N(H43))</f>
      </c>
      <c r="I66" s="15">
        <f>IF(I20="","",I20-N(I43))</f>
      </c>
      <c r="J66" s="15">
        <f>IF(J20="","",J20-N(J43))</f>
      </c>
      <c r="K66" s="15">
        <f>IF(K20="","",K20-N(K43))</f>
      </c>
      <c r="L66" s="15">
        <f>IF(L20="","",L20-N(L43))</f>
      </c>
      <c r="M66" s="15">
        <f>IF(M20="","",M20-N(M43))</f>
      </c>
      <c r="N66" s="15">
        <f>IF(N20="","",N20-N(N43))</f>
      </c>
      <c r="O66" s="15">
        <f>IF(O20="","",O20-N(O43))</f>
      </c>
    </row>
    <row r="67" spans="1:15">
      <c r="A67" s="4">
        <f>IF($A21="","",$A21)</f>
      </c>
      <c r="B67" s="4"/>
      <c r="C67" s="4"/>
      <c r="D67" s="15">
        <f>IF(D21="","",D21-N(D44))</f>
      </c>
      <c r="E67" s="15">
        <f>IF(E21="","",E21-N(E44))</f>
      </c>
      <c r="F67" s="15">
        <f>IF(F21="","",F21-N(F44))</f>
      </c>
      <c r="G67" s="15">
        <f>IF(G21="","",G21-N(G44))</f>
      </c>
      <c r="H67" s="15">
        <f>IF(H21="","",H21-N(H44))</f>
      </c>
      <c r="I67" s="15">
        <f>IF(I21="","",I21-N(I44))</f>
      </c>
      <c r="J67" s="15">
        <f>IF(J21="","",J21-N(J44))</f>
      </c>
      <c r="K67" s="15">
        <f>IF(K21="","",K21-N(K44))</f>
      </c>
      <c r="L67" s="15">
        <f>IF(L21="","",L21-N(L44))</f>
      </c>
      <c r="M67" s="15">
        <f>IF(M21="","",M21-N(M44))</f>
      </c>
      <c r="N67" s="15">
        <f>IF(N21="","",N21-N(N44))</f>
      </c>
      <c r="O67" s="15">
        <f>IF(O21="","",O21-N(O44))</f>
      </c>
    </row>
    <row r="68" spans="1:15">
      <c r="A68" s="4">
        <f>IF($A22="","",$A22)</f>
      </c>
      <c r="B68" s="4"/>
      <c r="C68" s="4"/>
      <c r="D68" s="15">
        <f>IF(D22="","",D22-N(D45))</f>
      </c>
      <c r="E68" s="15">
        <f>IF(E22="","",E22-N(E45))</f>
      </c>
      <c r="F68" s="15">
        <f>IF(F22="","",F22-N(F45))</f>
      </c>
      <c r="G68" s="15">
        <f>IF(G22="","",G22-N(G45))</f>
      </c>
      <c r="H68" s="15">
        <f>IF(H22="","",H22-N(H45))</f>
      </c>
      <c r="I68" s="15">
        <f>IF(I22="","",I22-N(I45))</f>
      </c>
      <c r="J68" s="15">
        <f>IF(J22="","",J22-N(J45))</f>
      </c>
      <c r="K68" s="15">
        <f>IF(K22="","",K22-N(K45))</f>
      </c>
      <c r="L68" s="15">
        <f>IF(L22="","",L22-N(L45))</f>
      </c>
      <c r="M68" s="15">
        <f>IF(M22="","",M22-N(M45))</f>
      </c>
      <c r="N68" s="15">
        <f>IF(N22="","",N22-N(N45))</f>
      </c>
      <c r="O68" s="15">
        <f>IF(O22="","",O22-N(O45))</f>
      </c>
    </row>
    <row r="69" spans="1:15">
      <c r="A69" s="4">
        <f>IF($A23="","",$A23)</f>
      </c>
      <c r="B69" s="4"/>
      <c r="C69" s="4"/>
      <c r="D69" s="15">
        <f>IF(D23="","",D23-N(D46))</f>
      </c>
      <c r="E69" s="15">
        <f>IF(E23="","",E23-N(E46))</f>
      </c>
      <c r="F69" s="15">
        <f>IF(F23="","",F23-N(F46))</f>
      </c>
      <c r="G69" s="15">
        <f>IF(G23="","",G23-N(G46))</f>
      </c>
      <c r="H69" s="15">
        <f>IF(H23="","",H23-N(H46))</f>
      </c>
      <c r="I69" s="15">
        <f>IF(I23="","",I23-N(I46))</f>
      </c>
      <c r="J69" s="15">
        <f>IF(J23="","",J23-N(J46))</f>
      </c>
      <c r="K69" s="15">
        <f>IF(K23="","",K23-N(K46))</f>
      </c>
      <c r="L69" s="15">
        <f>IF(L23="","",L23-N(L46))</f>
      </c>
      <c r="M69" s="15">
        <f>IF(M23="","",M23-N(M46))</f>
      </c>
      <c r="N69" s="15">
        <f>IF(N23="","",N23-N(N46))</f>
      </c>
      <c r="O69" s="15">
        <f>IF(O23="","",O23-N(O46))</f>
      </c>
    </row>
    <row r="70" spans="1:15">
      <c r="A70" s="4">
        <f>IF($A24="","",$A24)</f>
      </c>
      <c r="B70" s="4"/>
      <c r="C70" s="4"/>
      <c r="D70" s="15">
        <f>IF(D24="","",D24-N(D47))</f>
      </c>
      <c r="E70" s="15">
        <f>IF(E24="","",E24-N(E47))</f>
      </c>
      <c r="F70" s="15">
        <f>IF(F24="","",F24-N(F47))</f>
      </c>
      <c r="G70" s="15">
        <f>IF(G24="","",G24-N(G47))</f>
      </c>
      <c r="H70" s="15">
        <f>IF(H24="","",H24-N(H47))</f>
      </c>
      <c r="I70" s="15">
        <f>IF(I24="","",I24-N(I47))</f>
      </c>
      <c r="J70" s="15">
        <f>IF(J24="","",J24-N(J47))</f>
      </c>
      <c r="K70" s="15">
        <f>IF(K24="","",K24-N(K47))</f>
      </c>
      <c r="L70" s="15">
        <f>IF(L24="","",L24-N(L47))</f>
      </c>
      <c r="M70" s="15">
        <f>IF(M24="","",M24-N(M47))</f>
      </c>
      <c r="N70" s="15">
        <f>IF(N24="","",N24-N(N47))</f>
      </c>
      <c r="O70" s="15">
        <f>IF(O24="","",O24-N(O47))</f>
      </c>
    </row>
  </sheetData>
  <conditionalFormatting sqref="D51:O70">
    <cfRule type="expression" dxfId="2" priority="1">
      <formula>AND(ISNUMBER(D51),D51&lt;0)</formula>
    </cfRule>
  </conditionalFormatting>
  <dataValidations count="1">
    <dataValidation type="list" errorStyle="warning" operator="between" allowBlank="1" showDropDown="0" showInputMessage="0" showErrorMessage="1" errorTitle="Not on the list" error="Pick a value from the list, or keep what you typed." sqref="A5:A24">
      <formula1>Projects!$A$4:$A$53</formula1>
    </dataValidation>
  </dataValidations>
  <printOptions gridLines="false" gridLinesSet="true"/>
  <pageMargins left="0.4" right="0.4" top="0.5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Projects</vt:lpstr>
      <vt:lpstr>Rates</vt:lpstr>
      <vt:lpstr>Time log</vt:lpstr>
      <vt:lpstr>Summary</vt:lpstr>
      <vt:lpstr>Retainers</vt:lpstr>
    </vt:vector>
  </TitlesOfParts>
  <Company>Jasper (heyjasper.ai)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(heyjasper.ai)</dc:creator>
  <cp:lastModifiedBy>Jasper (heyjasper.ai)</cp:lastModifiedBy>
  <dcterms:created xsi:type="dcterms:W3CDTF">2026-10-04T00:00:00+00:00</dcterms:created>
  <dcterms:modified xsi:type="dcterms:W3CDTF">2026-10-04T00:00:00+00:00</dcterms:modified>
  <dc:title>Project budget and retainer tracker</dc:title>
  <dc:description>Template by Jasper — heyjasper.ai. Free to use and change in your own business; please do not resell it.</dc:description>
  <dc:subject>Budget used, burn, forecast at completion and retainer rollover</dc:subject>
  <cp:keywords>template, heyjasper.ai</cp:keywords>
  <cp:category/>
</cp:coreProperties>
</file>