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 to use" sheetId="1" r:id="rId4"/>
    <sheet name="Settings" sheetId="2" r:id="rId5"/>
    <sheet name="Team" sheetId="3" r:id="rId6"/>
    <sheet name="Public holidays" sheetId="4" r:id="rId7"/>
    <sheet name="Leave" sheetId="5" r:id="rId8"/>
    <sheet name="Allocation" sheetId="6" r:id="rId9"/>
    <sheet name="Capacity" sheetId="7" r:id="rId10"/>
  </sheets>
  <definedNames>
    <definedName name="_xlnm.Print_Titles" localSheetId="4">'Leave'!$3:$3</definedName>
    <definedName name="_xlnm.Print_Area" localSheetId="4">'Leave'!$A$1:$R$33</definedName>
    <definedName name="_xlnm.Print_Titles" localSheetId="5">'Allocation'!$3:$3</definedName>
    <definedName name="_xlnm.Print_Area" localSheetId="5">'Allocation'!$A$1:$N$33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<sst xmlns="http://schemas.openxmlformats.org/spreadsheetml/2006/main" uniqueCount="43">
  <si>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Capacity planner that counts leave</t>
  </si>
  <si>
    <t>Template by Jasper — heyjasper.ai</t>
  </si>
  <si>
    <t>How to use</t>
  </si>
  <si>
    <t>1. Settings: type the first Monday you want to plan from. The planner covers 12 weeks.</t>
  </si>
  <si>
    <t>2. Team: add each person with their hours a week, the days they work each week and, if you use one, a billable target (like 75%).</t>
  </si>
  <si>
    <t>3. Public holidays: add your dates from your government's list.</t>
  </si>
  <si>
    <t>4. Leave: one row per booking. Leave "Last day" blank for a single day; "Half day?" applies to one-day bookings. Leave days in each week are counted for you (Monday to Friday, less public holidays).</t>
  </si>
  <si>
    <t>5. Allocation: one row per person and project, with planned hours for each week.</t>
  </si>
  <si>
    <t>6. Printing: a log prints its first 30 rows. To print more, select the rows and print the selection.</t>
  </si>
  <si>
    <t>7. Capacity: available hours = hours a week × (1 − (public holidays + leave days) ÷ days worked a week). Red means more hours allocated than available; amber means below the person's target.</t>
  </si>
  <si>
    <t>8. A public holiday is assumed to fall on a day the person works. Check part-timers' weeks that have a holiday on one of their days off.</t>
  </si>
  <si>
    <t>Yellow cells are for you to fill in. Grey cells work things out: leave them alone.</t>
  </si>
  <si>
    <t>Opens in Excel, Google Sheets (File &gt; Import) and LibreOffice.</t>
  </si>
  <si>
    <t>Leave already in Jasper? The team timeline shows who is away by day, week or month: heyjasper.ai/product/leave</t>
  </si>
  <si>
    <t>Free to use and change in your own business. Please don't resell this file or publish it as your own.</t>
  </si>
  <si>
    <t>Settings</t>
  </si>
  <si>
    <t>First Monday</t>
  </si>
  <si>
    <t>The planner shows 12 weeks from this date.</t>
  </si>
  <si>
    <t>Team</t>
  </si>
  <si>
    <t>Name</t>
  </si>
  <si>
    <t>Hours a week</t>
  </si>
  <si>
    <t>Days worked a week</t>
  </si>
  <si>
    <t>Billable target (%)</t>
  </si>
  <si>
    <t>Public holidays</t>
  </si>
  <si>
    <t>Your public holidays, from your government's list.</t>
  </si>
  <si>
    <t>Date</t>
  </si>
  <si>
    <t>Holiday</t>
  </si>
  <si>
    <t>Leave</t>
  </si>
  <si>
    <t>Leave days in each week (worked out)</t>
  </si>
  <si>
    <t>First day</t>
  </si>
  <si>
    <t>Last day</t>
  </si>
  <si>
    <t>Half day?</t>
  </si>
  <si>
    <t>Notes</t>
  </si>
  <si>
    <t>Allocation</t>
  </si>
  <si>
    <t>Planned hours per person, per project, per week.</t>
  </si>
  <si>
    <t>Person</t>
  </si>
  <si>
    <t>Project or client</t>
  </si>
  <si>
    <t>Capacity</t>
  </si>
  <si>
    <t>Red: more hours allocated than available. Amber: below the person's billable target.</t>
  </si>
  <si>
    <t>Available hours</t>
  </si>
  <si>
    <t>Allocated hours</t>
  </si>
  <si>
    <t>Utilisation</t>
  </si>
  <si>
    <t>Billable target</t>
  </si>
</sst>
</file>

<file path=xl/styles.xml><?xml version="1.0" encoding="utf-8"?>
<styleSheet xmlns="http://schemas.openxmlformats.org/spreadsheetml/2006/main">
  <numFmts count="4">
    <numFmt numFmtId="164" formatCode="d mmm yyyy"/>
    <numFmt numFmtId="165" formatCode="d mmm"/>
    <numFmt numFmtId="166" formatCode="0.0;-0.0;;@"/>
    <numFmt numFmtId="167" formatCode="0.0"/>
  </numFmts>
  <fonts count="6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4B5563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3730A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 applyProtection="true">
      <protection locked="false"/>
    </xf>
    <xf xfId="0" fontId="0" numFmtId="0" fillId="3" borderId="0" applyFont="0" applyNumberFormat="0" applyFill="1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 applyProtection="true">
      <alignment vertical="top" textRotation="0" wrapText="true" shrinkToFit="false"/>
      <protection locked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164" fillId="2" borderId="0" applyFont="0" applyNumberFormat="1" applyFill="1" applyBorder="0" applyAlignment="0" applyProtection="true">
      <protection locked="false"/>
    </xf>
    <xf xfId="0" fontId="5" numFmtId="0" fillId="4" borderId="0" applyFont="1" applyNumberFormat="0" applyFill="1" applyBorder="0" applyAlignment="1">
      <alignment vertical="center" textRotation="0" wrapText="true" shrinkToFit="false"/>
    </xf>
    <xf xfId="0" fontId="0" numFmtId="9" fillId="2" borderId="0" applyFont="0" applyNumberFormat="1" applyFill="1" applyBorder="0" applyAlignment="0" applyProtection="true">
      <protection locked="false"/>
    </xf>
    <xf xfId="0" fontId="5" numFmtId="165" fillId="4" borderId="0" applyFont="1" applyNumberFormat="1" applyFill="1" applyBorder="0" applyAlignment="1">
      <alignment vertical="center" textRotation="0" wrapText="true" shrinkToFit="false"/>
    </xf>
    <xf xfId="0" fontId="0" numFmtId="166" fillId="3" borderId="0" applyFont="0" applyNumberFormat="1" applyFill="1" applyBorder="0" applyAlignment="0"/>
    <xf xfId="0" fontId="1" numFmtId="0" fillId="3" borderId="0" applyFont="1" applyNumberFormat="0" applyFill="1" applyBorder="0" applyAlignment="0"/>
    <xf xfId="0" fontId="0" numFmtId="167" fillId="3" borderId="0" applyFont="0" applyNumberFormat="1" applyFill="1" applyBorder="0" applyAlignment="0"/>
    <xf xfId="0" fontId="1" numFmtId="167" fillId="3" borderId="0" applyFont="1" applyNumberFormat="1" applyFill="1" applyBorder="0" applyAlignment="0"/>
    <xf xfId="0" fontId="0" numFmtId="9" fillId="3" borderId="0" applyFont="0" applyNumberFormat="1" applyFill="1" applyBorder="0" applyAlignment="0"/>
    <xf xfId="0" fontId="1" numFmtId="9" fillId="3" borderId="0" applyFont="1" applyNumberFormat="1" applyFill="1" applyBorder="0" applyAlignment="0"/>
  </cellXfs>
  <cellStyles count="1">
    <cellStyle name="Normal" xfId="0" builtinId="0"/>
  </cellStyles>
  <dxfs count="2">
    <dxf>
      <fill>
        <patternFill patternType="solid">
          <fgColor rgb="FFFECACA"/>
          <bgColor rgb="FFFECACA"/>
        </patternFill>
      </fill>
      <border/>
    </dxf>
    <dxf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18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95" customWidth="true" style="0"/>
  </cols>
  <sheetData>
    <row r="1" spans="1:1">
      <c r="A1" s="2" t="s">
        <v>0</v>
      </c>
    </row>
    <row r="2" spans="1:1">
      <c r="A2" s="3" t="s">
        <v>1</v>
      </c>
    </row>
    <row r="4" spans="1:1">
      <c r="A4" s="6" t="s">
        <v>2</v>
      </c>
    </row>
    <row r="5" spans="1:1">
      <c r="A5" s="7" t="s">
        <v>3</v>
      </c>
    </row>
    <row r="6" spans="1:1">
      <c r="A6" s="7" t="s">
        <v>4</v>
      </c>
    </row>
    <row r="7" spans="1:1">
      <c r="A7" s="7" t="s">
        <v>5</v>
      </c>
    </row>
    <row r="8" spans="1:1">
      <c r="A8" s="7" t="s">
        <v>6</v>
      </c>
    </row>
    <row r="9" spans="1:1">
      <c r="A9" s="7" t="s">
        <v>7</v>
      </c>
    </row>
    <row r="10" spans="1:1">
      <c r="A10" s="7" t="s">
        <v>8</v>
      </c>
    </row>
    <row r="11" spans="1:1">
      <c r="A11" s="7" t="s">
        <v>9</v>
      </c>
    </row>
    <row r="12" spans="1:1">
      <c r="A12" s="7" t="s">
        <v>10</v>
      </c>
    </row>
    <row r="13" spans="1:1">
      <c r="A13" s="7"/>
    </row>
    <row r="14" spans="1:1">
      <c r="A14" s="8" t="s">
        <v>11</v>
      </c>
    </row>
    <row r="15" spans="1:1">
      <c r="A15" s="9" t="s">
        <v>12</v>
      </c>
    </row>
    <row r="16" spans="1:1">
      <c r="A16" s="7"/>
    </row>
    <row r="17" spans="1:1">
      <c r="A17" s="7" t="s">
        <v>13</v>
      </c>
    </row>
    <row r="18" spans="1:1">
      <c r="A18" s="7" t="s">
        <v>14</v>
      </c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44" customWidth="true" style="0"/>
  </cols>
  <sheetData>
    <row r="1" spans="1:3">
      <c r="A1" s="2" t="s">
        <v>15</v>
      </c>
    </row>
    <row r="3" spans="1:3">
      <c r="A3" t="s">
        <v>16</v>
      </c>
      <c r="B3" s="10"/>
      <c r="C3" t="s">
        <v>17</v>
      </c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8" customWidth="true" style="0"/>
  </cols>
  <sheetData>
    <row r="1" spans="1:4">
      <c r="A1" s="2" t="s">
        <v>18</v>
      </c>
    </row>
    <row r="3" spans="1:4" customHeight="1" ht="30">
      <c r="A3" s="11" t="s">
        <v>19</v>
      </c>
      <c r="B3" s="11" t="s">
        <v>20</v>
      </c>
      <c r="C3" s="11" t="s">
        <v>21</v>
      </c>
      <c r="D3" s="11" t="s">
        <v>22</v>
      </c>
    </row>
    <row r="4" spans="1:4">
      <c r="A4" s="4"/>
      <c r="B4" s="4"/>
      <c r="C4" s="4"/>
      <c r="D4" s="12"/>
    </row>
    <row r="5" spans="1:4">
      <c r="A5" s="4"/>
      <c r="B5" s="4"/>
      <c r="C5" s="4"/>
      <c r="D5" s="12"/>
    </row>
    <row r="6" spans="1:4">
      <c r="A6" s="4"/>
      <c r="B6" s="4"/>
      <c r="C6" s="4"/>
      <c r="D6" s="12"/>
    </row>
    <row r="7" spans="1:4">
      <c r="A7" s="4"/>
      <c r="B7" s="4"/>
      <c r="C7" s="4"/>
      <c r="D7" s="12"/>
    </row>
    <row r="8" spans="1:4">
      <c r="A8" s="4"/>
      <c r="B8" s="4"/>
      <c r="C8" s="4"/>
      <c r="D8" s="12"/>
    </row>
    <row r="9" spans="1:4">
      <c r="A9" s="4"/>
      <c r="B9" s="4"/>
      <c r="C9" s="4"/>
      <c r="D9" s="12"/>
    </row>
    <row r="10" spans="1:4">
      <c r="A10" s="4"/>
      <c r="B10" s="4"/>
      <c r="C10" s="4"/>
      <c r="D10" s="12"/>
    </row>
    <row r="11" spans="1:4">
      <c r="A11" s="4"/>
      <c r="B11" s="4"/>
      <c r="C11" s="4"/>
      <c r="D11" s="12"/>
    </row>
    <row r="12" spans="1:4">
      <c r="A12" s="4"/>
      <c r="B12" s="4"/>
      <c r="C12" s="4"/>
      <c r="D12" s="12"/>
    </row>
    <row r="13" spans="1:4">
      <c r="A13" s="4"/>
      <c r="B13" s="4"/>
      <c r="C13" s="4"/>
      <c r="D13" s="12"/>
    </row>
    <row r="14" spans="1:4">
      <c r="A14" s="4"/>
      <c r="B14" s="4"/>
      <c r="C14" s="4"/>
      <c r="D14" s="12"/>
    </row>
    <row r="15" spans="1:4">
      <c r="A15" s="4"/>
      <c r="B15" s="4"/>
      <c r="C15" s="4"/>
      <c r="D15" s="12"/>
    </row>
    <row r="16" spans="1:4">
      <c r="A16" s="4"/>
      <c r="B16" s="4"/>
      <c r="C16" s="4"/>
      <c r="D16" s="12"/>
    </row>
    <row r="17" spans="1:4">
      <c r="A17" s="4"/>
      <c r="B17" s="4"/>
      <c r="C17" s="4"/>
      <c r="D17" s="12"/>
    </row>
    <row r="18" spans="1:4">
      <c r="A18" s="4"/>
      <c r="B18" s="4"/>
      <c r="C18" s="4"/>
      <c r="D18" s="12"/>
    </row>
    <row r="19" spans="1:4">
      <c r="A19" s="4"/>
      <c r="B19" s="4"/>
      <c r="C19" s="4"/>
      <c r="D19" s="12"/>
    </row>
    <row r="20" spans="1:4">
      <c r="A20" s="4"/>
      <c r="B20" s="4"/>
      <c r="C20" s="4"/>
      <c r="D20" s="12"/>
    </row>
    <row r="21" spans="1:4">
      <c r="A21" s="4"/>
      <c r="B21" s="4"/>
      <c r="C21" s="4"/>
      <c r="D21" s="12"/>
    </row>
    <row r="22" spans="1:4">
      <c r="A22" s="4"/>
      <c r="B22" s="4"/>
      <c r="C22" s="4"/>
      <c r="D22" s="12"/>
    </row>
    <row r="23" spans="1:4">
      <c r="A23" s="4"/>
      <c r="B23" s="4"/>
      <c r="C23" s="4"/>
      <c r="D23" s="12"/>
    </row>
    <row r="24" spans="1:4">
      <c r="A24" s="4"/>
      <c r="B24" s="4"/>
      <c r="C24" s="4"/>
      <c r="D24" s="12"/>
    </row>
    <row r="25" spans="1:4">
      <c r="A25" s="4"/>
      <c r="B25" s="4"/>
      <c r="C25" s="4"/>
      <c r="D25" s="12"/>
    </row>
    <row r="26" spans="1:4">
      <c r="A26" s="4"/>
      <c r="B26" s="4"/>
      <c r="C26" s="4"/>
      <c r="D26" s="12"/>
    </row>
    <row r="27" spans="1:4">
      <c r="A27" s="4"/>
      <c r="B27" s="4"/>
      <c r="C27" s="4"/>
      <c r="D27" s="12"/>
    </row>
    <row r="28" spans="1:4">
      <c r="A28" s="4"/>
      <c r="B28" s="4"/>
      <c r="C28" s="4"/>
      <c r="D28" s="12"/>
    </row>
    <row r="29" spans="1:4">
      <c r="A29" s="4"/>
      <c r="B29" s="4"/>
      <c r="C29" s="4"/>
      <c r="D29" s="12"/>
    </row>
    <row r="30" spans="1:4">
      <c r="A30" s="4"/>
      <c r="B30" s="4"/>
      <c r="C30" s="4"/>
      <c r="D30" s="12"/>
    </row>
    <row r="31" spans="1:4">
      <c r="A31" s="4"/>
      <c r="B31" s="4"/>
      <c r="C31" s="4"/>
      <c r="D31" s="12"/>
    </row>
    <row r="32" spans="1:4">
      <c r="A32" s="4"/>
      <c r="B32" s="4"/>
      <c r="C32" s="4"/>
      <c r="D32" s="12"/>
    </row>
    <row r="33" spans="1:4">
      <c r="A33" s="4"/>
      <c r="B33" s="4"/>
      <c r="C33" s="4"/>
      <c r="D33" s="12"/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4" customWidth="true" style="0"/>
    <col min="2" max="2" width="36" customWidth="true" style="0"/>
  </cols>
  <sheetData>
    <row r="1" spans="1:2">
      <c r="A1" s="2" t="s">
        <v>23</v>
      </c>
    </row>
    <row r="2" spans="1:2">
      <c r="A2" t="s">
        <v>24</v>
      </c>
    </row>
    <row r="3" spans="1:2" customHeight="1" ht="30">
      <c r="A3" s="11" t="s">
        <v>25</v>
      </c>
      <c r="B3" s="11" t="s">
        <v>26</v>
      </c>
    </row>
    <row r="4" spans="1:2">
      <c r="A4" s="10"/>
      <c r="B4" s="4"/>
    </row>
    <row r="5" spans="1:2">
      <c r="A5" s="10"/>
      <c r="B5" s="4"/>
    </row>
    <row r="6" spans="1:2">
      <c r="A6" s="10"/>
      <c r="B6" s="4"/>
    </row>
    <row r="7" spans="1:2">
      <c r="A7" s="10"/>
      <c r="B7" s="4"/>
    </row>
    <row r="8" spans="1:2">
      <c r="A8" s="10"/>
      <c r="B8" s="4"/>
    </row>
    <row r="9" spans="1:2">
      <c r="A9" s="10"/>
      <c r="B9" s="4"/>
    </row>
    <row r="10" spans="1:2">
      <c r="A10" s="10"/>
      <c r="B10" s="4"/>
    </row>
    <row r="11" spans="1:2">
      <c r="A11" s="10"/>
      <c r="B11" s="4"/>
    </row>
    <row r="12" spans="1:2">
      <c r="A12" s="10"/>
      <c r="B12" s="4"/>
    </row>
    <row r="13" spans="1:2">
      <c r="A13" s="10"/>
      <c r="B13" s="4"/>
    </row>
    <row r="14" spans="1:2">
      <c r="A14" s="10"/>
      <c r="B14" s="4"/>
    </row>
    <row r="15" spans="1:2">
      <c r="A15" s="10"/>
      <c r="B15" s="4"/>
    </row>
    <row r="16" spans="1:2">
      <c r="A16" s="10"/>
      <c r="B16" s="4"/>
    </row>
    <row r="17" spans="1:2">
      <c r="A17" s="10"/>
      <c r="B17" s="4"/>
    </row>
    <row r="18" spans="1:2">
      <c r="A18" s="10"/>
      <c r="B18" s="4"/>
    </row>
    <row r="19" spans="1:2">
      <c r="A19" s="10"/>
      <c r="B19" s="4"/>
    </row>
    <row r="20" spans="1:2">
      <c r="A20" s="10"/>
      <c r="B20" s="4"/>
    </row>
    <row r="21" spans="1:2">
      <c r="A21" s="10"/>
      <c r="B21" s="4"/>
    </row>
    <row r="22" spans="1:2">
      <c r="A22" s="10"/>
      <c r="B22" s="4"/>
    </row>
    <row r="23" spans="1:2">
      <c r="A23" s="10"/>
      <c r="B23" s="4"/>
    </row>
    <row r="24" spans="1:2">
      <c r="A24" s="10"/>
      <c r="B24" s="4"/>
    </row>
    <row r="25" spans="1:2">
      <c r="A25" s="10"/>
      <c r="B25" s="4"/>
    </row>
    <row r="26" spans="1:2">
      <c r="A26" s="10"/>
      <c r="B26" s="4"/>
    </row>
    <row r="27" spans="1:2">
      <c r="A27" s="10"/>
      <c r="B27" s="4"/>
    </row>
    <row r="28" spans="1:2">
      <c r="A28" s="10"/>
      <c r="B28" s="4"/>
    </row>
    <row r="29" spans="1:2">
      <c r="A29" s="10"/>
      <c r="B29" s="4"/>
    </row>
    <row r="30" spans="1:2">
      <c r="A30" s="10"/>
      <c r="B30" s="4"/>
    </row>
    <row r="31" spans="1:2">
      <c r="A31" s="10"/>
      <c r="B31" s="4"/>
    </row>
    <row r="32" spans="1:2">
      <c r="A32" s="10"/>
      <c r="B32" s="4"/>
    </row>
    <row r="33" spans="1:2">
      <c r="A33" s="10"/>
      <c r="B33" s="4"/>
    </row>
    <row r="34" spans="1:2">
      <c r="A34" s="10"/>
      <c r="B34" s="4"/>
    </row>
    <row r="35" spans="1:2">
      <c r="A35" s="10"/>
      <c r="B35" s="4"/>
    </row>
    <row r="36" spans="1:2">
      <c r="A36" s="10"/>
      <c r="B36" s="4"/>
    </row>
    <row r="37" spans="1:2">
      <c r="A37" s="10"/>
      <c r="B37" s="4"/>
    </row>
    <row r="38" spans="1:2">
      <c r="A38" s="10"/>
      <c r="B38" s="4"/>
    </row>
    <row r="39" spans="1:2">
      <c r="A39" s="10"/>
      <c r="B39" s="4"/>
    </row>
    <row r="40" spans="1:2">
      <c r="A40" s="10"/>
      <c r="B40" s="4"/>
    </row>
    <row r="41" spans="1:2">
      <c r="A41" s="10"/>
      <c r="B41" s="4"/>
    </row>
    <row r="42" spans="1:2">
      <c r="A42" s="10"/>
      <c r="B42" s="4"/>
    </row>
    <row r="43" spans="1:2">
      <c r="A43" s="10"/>
      <c r="B43" s="4"/>
    </row>
    <row r="44" spans="1:2">
      <c r="A44" s="10"/>
      <c r="B44" s="4"/>
    </row>
    <row r="45" spans="1:2">
      <c r="A45" s="10"/>
      <c r="B45" s="4"/>
    </row>
    <row r="46" spans="1:2">
      <c r="A46" s="10"/>
      <c r="B46" s="4"/>
    </row>
    <row r="47" spans="1:2">
      <c r="A47" s="10"/>
      <c r="B47" s="4"/>
    </row>
    <row r="48" spans="1:2">
      <c r="A48" s="10"/>
      <c r="B48" s="4"/>
    </row>
    <row r="49" spans="1:2">
      <c r="A49" s="10"/>
      <c r="B49" s="4"/>
    </row>
    <row r="50" spans="1:2">
      <c r="A50" s="10"/>
      <c r="B50" s="4"/>
    </row>
    <row r="51" spans="1:2">
      <c r="A51" s="10"/>
      <c r="B51" s="4"/>
    </row>
    <row r="52" spans="1:2">
      <c r="A52" s="10"/>
      <c r="B52" s="4"/>
    </row>
    <row r="53" spans="1:2">
      <c r="A53" s="10"/>
      <c r="B53" s="4"/>
    </row>
    <row r="54" spans="1:2">
      <c r="A54" s="10"/>
      <c r="B54" s="4"/>
    </row>
    <row r="55" spans="1:2">
      <c r="A55" s="10"/>
      <c r="B55" s="4"/>
    </row>
    <row r="56" spans="1:2">
      <c r="A56" s="10"/>
      <c r="B56" s="4"/>
    </row>
    <row r="57" spans="1:2">
      <c r="A57" s="10"/>
      <c r="B57" s="4"/>
    </row>
    <row r="58" spans="1:2">
      <c r="A58" s="10"/>
      <c r="B58" s="4"/>
    </row>
    <row r="59" spans="1:2">
      <c r="A59" s="10"/>
      <c r="B59" s="4"/>
    </row>
    <row r="60" spans="1:2">
      <c r="A60" s="10"/>
      <c r="B60" s="4"/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R203"/>
  <sheetViews>
    <sheetView tabSelected="0" workbookViewId="0" showGridLines="true" showRowColHeaders="1">
      <pane xSplit="1" ySplit="3" activePane="bottomRight" state="frozen" topLeftCell="B4"/>
      <selection pane="bottomRight" activeCell="A1" sqref="A1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13" customWidth="true" style="0"/>
    <col min="4" max="4" width="10" customWidth="true" style="0"/>
    <col min="5" max="5" width="24" customWidth="true" style="0"/>
    <col min="6" max="6" width="9.10" hidden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2" t="s">
        <v>27</v>
      </c>
    </row>
    <row r="2" spans="1:18">
      <c r="G2" s="1" t="s">
        <v>28</v>
      </c>
    </row>
    <row r="3" spans="1:18" customHeight="1" ht="30">
      <c r="A3" s="11" t="s">
        <v>19</v>
      </c>
      <c r="B3" s="11" t="s">
        <v>29</v>
      </c>
      <c r="C3" s="11" t="s">
        <v>30</v>
      </c>
      <c r="D3" s="11" t="s">
        <v>31</v>
      </c>
      <c r="E3" s="11" t="s">
        <v>32</v>
      </c>
      <c r="G3" s="13">
        <f>IF(Settings!$B$3="","",Settings!$B$3+0)</f>
      </c>
      <c r="H3" s="13">
        <f>IF(Settings!$B$3="","",Settings!$B$3+7)</f>
      </c>
      <c r="I3" s="13">
        <f>IF(Settings!$B$3="","",Settings!$B$3+14)</f>
      </c>
      <c r="J3" s="13">
        <f>IF(Settings!$B$3="","",Settings!$B$3+21)</f>
      </c>
      <c r="K3" s="13">
        <f>IF(Settings!$B$3="","",Settings!$B$3+28)</f>
      </c>
      <c r="L3" s="13">
        <f>IF(Settings!$B$3="","",Settings!$B$3+35)</f>
      </c>
      <c r="M3" s="13">
        <f>IF(Settings!$B$3="","",Settings!$B$3+42)</f>
      </c>
      <c r="N3" s="13">
        <f>IF(Settings!$B$3="","",Settings!$B$3+49)</f>
      </c>
      <c r="O3" s="13">
        <f>IF(Settings!$B$3="","",Settings!$B$3+56)</f>
      </c>
      <c r="P3" s="13">
        <f>IF(Settings!$B$3="","",Settings!$B$3+63)</f>
      </c>
      <c r="Q3" s="13">
        <f>IF(Settings!$B$3="","",Settings!$B$3+70)</f>
      </c>
      <c r="R3" s="13">
        <f>IF(Settings!$B$3="","",Settings!$B$3+77)</f>
      </c>
    </row>
    <row r="4" spans="1:18">
      <c r="A4" s="4"/>
      <c r="B4" s="10"/>
      <c r="C4" s="10"/>
      <c r="D4" s="4"/>
      <c r="E4" s="4"/>
      <c r="F4">
        <f>IF($B4="","",IF($C4="",$B4,$C4))</f>
      </c>
      <c r="G4" s="14">
        <f>IF(OR($A4="",$B4="",G$3=""),0,IF(OR($B4&gt;G$3+4,$F4&lt;G$3),0,NETWORKDAYS(MAX($B4,G$3),MIN($F4,G$3+4),'Public holidays'!$A$4:$A$60)*IF(AND($D4="Yes",$B4=$F4),0.5,1)))</f>
      </c>
      <c r="H4" s="14">
        <f>IF(OR($A4="",$B4="",H$3=""),0,IF(OR($B4&gt;H$3+4,$F4&lt;H$3),0,NETWORKDAYS(MAX($B4,H$3),MIN($F4,H$3+4),'Public holidays'!$A$4:$A$60)*IF(AND($D4="Yes",$B4=$F4),0.5,1)))</f>
      </c>
      <c r="I4" s="14">
        <f>IF(OR($A4="",$B4="",I$3=""),0,IF(OR($B4&gt;I$3+4,$F4&lt;I$3),0,NETWORKDAYS(MAX($B4,I$3),MIN($F4,I$3+4),'Public holidays'!$A$4:$A$60)*IF(AND($D4="Yes",$B4=$F4),0.5,1)))</f>
      </c>
      <c r="J4" s="14">
        <f>IF(OR($A4="",$B4="",J$3=""),0,IF(OR($B4&gt;J$3+4,$F4&lt;J$3),0,NETWORKDAYS(MAX($B4,J$3),MIN($F4,J$3+4),'Public holidays'!$A$4:$A$60)*IF(AND($D4="Yes",$B4=$F4),0.5,1)))</f>
      </c>
      <c r="K4" s="14">
        <f>IF(OR($A4="",$B4="",K$3=""),0,IF(OR($B4&gt;K$3+4,$F4&lt;K$3),0,NETWORKDAYS(MAX($B4,K$3),MIN($F4,K$3+4),'Public holidays'!$A$4:$A$60)*IF(AND($D4="Yes",$B4=$F4),0.5,1)))</f>
      </c>
      <c r="L4" s="14">
        <f>IF(OR($A4="",$B4="",L$3=""),0,IF(OR($B4&gt;L$3+4,$F4&lt;L$3),0,NETWORKDAYS(MAX($B4,L$3),MIN($F4,L$3+4),'Public holidays'!$A$4:$A$60)*IF(AND($D4="Yes",$B4=$F4),0.5,1)))</f>
      </c>
      <c r="M4" s="14">
        <f>IF(OR($A4="",$B4="",M$3=""),0,IF(OR($B4&gt;M$3+4,$F4&lt;M$3),0,NETWORKDAYS(MAX($B4,M$3),MIN($F4,M$3+4),'Public holidays'!$A$4:$A$60)*IF(AND($D4="Yes",$B4=$F4),0.5,1)))</f>
      </c>
      <c r="N4" s="14">
        <f>IF(OR($A4="",$B4="",N$3=""),0,IF(OR($B4&gt;N$3+4,$F4&lt;N$3),0,NETWORKDAYS(MAX($B4,N$3),MIN($F4,N$3+4),'Public holidays'!$A$4:$A$60)*IF(AND($D4="Yes",$B4=$F4),0.5,1)))</f>
      </c>
      <c r="O4" s="14">
        <f>IF(OR($A4="",$B4="",O$3=""),0,IF(OR($B4&gt;O$3+4,$F4&lt;O$3),0,NETWORKDAYS(MAX($B4,O$3),MIN($F4,O$3+4),'Public holidays'!$A$4:$A$60)*IF(AND($D4="Yes",$B4=$F4),0.5,1)))</f>
      </c>
      <c r="P4" s="14">
        <f>IF(OR($A4="",$B4="",P$3=""),0,IF(OR($B4&gt;P$3+4,$F4&lt;P$3),0,NETWORKDAYS(MAX($B4,P$3),MIN($F4,P$3+4),'Public holidays'!$A$4:$A$60)*IF(AND($D4="Yes",$B4=$F4),0.5,1)))</f>
      </c>
      <c r="Q4" s="14">
        <f>IF(OR($A4="",$B4="",Q$3=""),0,IF(OR($B4&gt;Q$3+4,$F4&lt;Q$3),0,NETWORKDAYS(MAX($B4,Q$3),MIN($F4,Q$3+4),'Public holidays'!$A$4:$A$60)*IF(AND($D4="Yes",$B4=$F4),0.5,1)))</f>
      </c>
      <c r="R4" s="14">
        <f>IF(OR($A4="",$B4="",R$3=""),0,IF(OR($B4&gt;R$3+4,$F4&lt;R$3),0,NETWORKDAYS(MAX($B4,R$3),MIN($F4,R$3+4),'Public holidays'!$A$4:$A$60)*IF(AND($D4="Yes",$B4=$F4),0.5,1)))</f>
      </c>
    </row>
    <row r="5" spans="1:18">
      <c r="A5" s="4"/>
      <c r="B5" s="10"/>
      <c r="C5" s="10"/>
      <c r="D5" s="4"/>
      <c r="E5" s="4"/>
      <c r="F5">
        <f>IF($B5="","",IF($C5="",$B5,$C5))</f>
      </c>
      <c r="G5" s="14">
        <f>IF(OR($A5="",$B5="",G$3=""),0,IF(OR($B5&gt;G$3+4,$F5&lt;G$3),0,NETWORKDAYS(MAX($B5,G$3),MIN($F5,G$3+4),'Public holidays'!$A$4:$A$60)*IF(AND($D5="Yes",$B5=$F5),0.5,1)))</f>
      </c>
      <c r="H5" s="14">
        <f>IF(OR($A5="",$B5="",H$3=""),0,IF(OR($B5&gt;H$3+4,$F5&lt;H$3),0,NETWORKDAYS(MAX($B5,H$3),MIN($F5,H$3+4),'Public holidays'!$A$4:$A$60)*IF(AND($D5="Yes",$B5=$F5),0.5,1)))</f>
      </c>
      <c r="I5" s="14">
        <f>IF(OR($A5="",$B5="",I$3=""),0,IF(OR($B5&gt;I$3+4,$F5&lt;I$3),0,NETWORKDAYS(MAX($B5,I$3),MIN($F5,I$3+4),'Public holidays'!$A$4:$A$60)*IF(AND($D5="Yes",$B5=$F5),0.5,1)))</f>
      </c>
      <c r="J5" s="14">
        <f>IF(OR($A5="",$B5="",J$3=""),0,IF(OR($B5&gt;J$3+4,$F5&lt;J$3),0,NETWORKDAYS(MAX($B5,J$3),MIN($F5,J$3+4),'Public holidays'!$A$4:$A$60)*IF(AND($D5="Yes",$B5=$F5),0.5,1)))</f>
      </c>
      <c r="K5" s="14">
        <f>IF(OR($A5="",$B5="",K$3=""),0,IF(OR($B5&gt;K$3+4,$F5&lt;K$3),0,NETWORKDAYS(MAX($B5,K$3),MIN($F5,K$3+4),'Public holidays'!$A$4:$A$60)*IF(AND($D5="Yes",$B5=$F5),0.5,1)))</f>
      </c>
      <c r="L5" s="14">
        <f>IF(OR($A5="",$B5="",L$3=""),0,IF(OR($B5&gt;L$3+4,$F5&lt;L$3),0,NETWORKDAYS(MAX($B5,L$3),MIN($F5,L$3+4),'Public holidays'!$A$4:$A$60)*IF(AND($D5="Yes",$B5=$F5),0.5,1)))</f>
      </c>
      <c r="M5" s="14">
        <f>IF(OR($A5="",$B5="",M$3=""),0,IF(OR($B5&gt;M$3+4,$F5&lt;M$3),0,NETWORKDAYS(MAX($B5,M$3),MIN($F5,M$3+4),'Public holidays'!$A$4:$A$60)*IF(AND($D5="Yes",$B5=$F5),0.5,1)))</f>
      </c>
      <c r="N5" s="14">
        <f>IF(OR($A5="",$B5="",N$3=""),0,IF(OR($B5&gt;N$3+4,$F5&lt;N$3),0,NETWORKDAYS(MAX($B5,N$3),MIN($F5,N$3+4),'Public holidays'!$A$4:$A$60)*IF(AND($D5="Yes",$B5=$F5),0.5,1)))</f>
      </c>
      <c r="O5" s="14">
        <f>IF(OR($A5="",$B5="",O$3=""),0,IF(OR($B5&gt;O$3+4,$F5&lt;O$3),0,NETWORKDAYS(MAX($B5,O$3),MIN($F5,O$3+4),'Public holidays'!$A$4:$A$60)*IF(AND($D5="Yes",$B5=$F5),0.5,1)))</f>
      </c>
      <c r="P5" s="14">
        <f>IF(OR($A5="",$B5="",P$3=""),0,IF(OR($B5&gt;P$3+4,$F5&lt;P$3),0,NETWORKDAYS(MAX($B5,P$3),MIN($F5,P$3+4),'Public holidays'!$A$4:$A$60)*IF(AND($D5="Yes",$B5=$F5),0.5,1)))</f>
      </c>
      <c r="Q5" s="14">
        <f>IF(OR($A5="",$B5="",Q$3=""),0,IF(OR($B5&gt;Q$3+4,$F5&lt;Q$3),0,NETWORKDAYS(MAX($B5,Q$3),MIN($F5,Q$3+4),'Public holidays'!$A$4:$A$60)*IF(AND($D5="Yes",$B5=$F5),0.5,1)))</f>
      </c>
      <c r="R5" s="14">
        <f>IF(OR($A5="",$B5="",R$3=""),0,IF(OR($B5&gt;R$3+4,$F5&lt;R$3),0,NETWORKDAYS(MAX($B5,R$3),MIN($F5,R$3+4),'Public holidays'!$A$4:$A$60)*IF(AND($D5="Yes",$B5=$F5),0.5,1)))</f>
      </c>
    </row>
    <row r="6" spans="1:18">
      <c r="A6" s="4"/>
      <c r="B6" s="10"/>
      <c r="C6" s="10"/>
      <c r="D6" s="4"/>
      <c r="E6" s="4"/>
      <c r="F6">
        <f>IF($B6="","",IF($C6="",$B6,$C6))</f>
      </c>
      <c r="G6" s="14">
        <f>IF(OR($A6="",$B6="",G$3=""),0,IF(OR($B6&gt;G$3+4,$F6&lt;G$3),0,NETWORKDAYS(MAX($B6,G$3),MIN($F6,G$3+4),'Public holidays'!$A$4:$A$60)*IF(AND($D6="Yes",$B6=$F6),0.5,1)))</f>
      </c>
      <c r="H6" s="14">
        <f>IF(OR($A6="",$B6="",H$3=""),0,IF(OR($B6&gt;H$3+4,$F6&lt;H$3),0,NETWORKDAYS(MAX($B6,H$3),MIN($F6,H$3+4),'Public holidays'!$A$4:$A$60)*IF(AND($D6="Yes",$B6=$F6),0.5,1)))</f>
      </c>
      <c r="I6" s="14">
        <f>IF(OR($A6="",$B6="",I$3=""),0,IF(OR($B6&gt;I$3+4,$F6&lt;I$3),0,NETWORKDAYS(MAX($B6,I$3),MIN($F6,I$3+4),'Public holidays'!$A$4:$A$60)*IF(AND($D6="Yes",$B6=$F6),0.5,1)))</f>
      </c>
      <c r="J6" s="14">
        <f>IF(OR($A6="",$B6="",J$3=""),0,IF(OR($B6&gt;J$3+4,$F6&lt;J$3),0,NETWORKDAYS(MAX($B6,J$3),MIN($F6,J$3+4),'Public holidays'!$A$4:$A$60)*IF(AND($D6="Yes",$B6=$F6),0.5,1)))</f>
      </c>
      <c r="K6" s="14">
        <f>IF(OR($A6="",$B6="",K$3=""),0,IF(OR($B6&gt;K$3+4,$F6&lt;K$3),0,NETWORKDAYS(MAX($B6,K$3),MIN($F6,K$3+4),'Public holidays'!$A$4:$A$60)*IF(AND($D6="Yes",$B6=$F6),0.5,1)))</f>
      </c>
      <c r="L6" s="14">
        <f>IF(OR($A6="",$B6="",L$3=""),0,IF(OR($B6&gt;L$3+4,$F6&lt;L$3),0,NETWORKDAYS(MAX($B6,L$3),MIN($F6,L$3+4),'Public holidays'!$A$4:$A$60)*IF(AND($D6="Yes",$B6=$F6),0.5,1)))</f>
      </c>
      <c r="M6" s="14">
        <f>IF(OR($A6="",$B6="",M$3=""),0,IF(OR($B6&gt;M$3+4,$F6&lt;M$3),0,NETWORKDAYS(MAX($B6,M$3),MIN($F6,M$3+4),'Public holidays'!$A$4:$A$60)*IF(AND($D6="Yes",$B6=$F6),0.5,1)))</f>
      </c>
      <c r="N6" s="14">
        <f>IF(OR($A6="",$B6="",N$3=""),0,IF(OR($B6&gt;N$3+4,$F6&lt;N$3),0,NETWORKDAYS(MAX($B6,N$3),MIN($F6,N$3+4),'Public holidays'!$A$4:$A$60)*IF(AND($D6="Yes",$B6=$F6),0.5,1)))</f>
      </c>
      <c r="O6" s="14">
        <f>IF(OR($A6="",$B6="",O$3=""),0,IF(OR($B6&gt;O$3+4,$F6&lt;O$3),0,NETWORKDAYS(MAX($B6,O$3),MIN($F6,O$3+4),'Public holidays'!$A$4:$A$60)*IF(AND($D6="Yes",$B6=$F6),0.5,1)))</f>
      </c>
      <c r="P6" s="14">
        <f>IF(OR($A6="",$B6="",P$3=""),0,IF(OR($B6&gt;P$3+4,$F6&lt;P$3),0,NETWORKDAYS(MAX($B6,P$3),MIN($F6,P$3+4),'Public holidays'!$A$4:$A$60)*IF(AND($D6="Yes",$B6=$F6),0.5,1)))</f>
      </c>
      <c r="Q6" s="14">
        <f>IF(OR($A6="",$B6="",Q$3=""),0,IF(OR($B6&gt;Q$3+4,$F6&lt;Q$3),0,NETWORKDAYS(MAX($B6,Q$3),MIN($F6,Q$3+4),'Public holidays'!$A$4:$A$60)*IF(AND($D6="Yes",$B6=$F6),0.5,1)))</f>
      </c>
      <c r="R6" s="14">
        <f>IF(OR($A6="",$B6="",R$3=""),0,IF(OR($B6&gt;R$3+4,$F6&lt;R$3),0,NETWORKDAYS(MAX($B6,R$3),MIN($F6,R$3+4),'Public holidays'!$A$4:$A$60)*IF(AND($D6="Yes",$B6=$F6),0.5,1)))</f>
      </c>
    </row>
    <row r="7" spans="1:18">
      <c r="A7" s="4"/>
      <c r="B7" s="10"/>
      <c r="C7" s="10"/>
      <c r="D7" s="4"/>
      <c r="E7" s="4"/>
      <c r="F7">
        <f>IF($B7="","",IF($C7="",$B7,$C7))</f>
      </c>
      <c r="G7" s="14">
        <f>IF(OR($A7="",$B7="",G$3=""),0,IF(OR($B7&gt;G$3+4,$F7&lt;G$3),0,NETWORKDAYS(MAX($B7,G$3),MIN($F7,G$3+4),'Public holidays'!$A$4:$A$60)*IF(AND($D7="Yes",$B7=$F7),0.5,1)))</f>
      </c>
      <c r="H7" s="14">
        <f>IF(OR($A7="",$B7="",H$3=""),0,IF(OR($B7&gt;H$3+4,$F7&lt;H$3),0,NETWORKDAYS(MAX($B7,H$3),MIN($F7,H$3+4),'Public holidays'!$A$4:$A$60)*IF(AND($D7="Yes",$B7=$F7),0.5,1)))</f>
      </c>
      <c r="I7" s="14">
        <f>IF(OR($A7="",$B7="",I$3=""),0,IF(OR($B7&gt;I$3+4,$F7&lt;I$3),0,NETWORKDAYS(MAX($B7,I$3),MIN($F7,I$3+4),'Public holidays'!$A$4:$A$60)*IF(AND($D7="Yes",$B7=$F7),0.5,1)))</f>
      </c>
      <c r="J7" s="14">
        <f>IF(OR($A7="",$B7="",J$3=""),0,IF(OR($B7&gt;J$3+4,$F7&lt;J$3),0,NETWORKDAYS(MAX($B7,J$3),MIN($F7,J$3+4),'Public holidays'!$A$4:$A$60)*IF(AND($D7="Yes",$B7=$F7),0.5,1)))</f>
      </c>
      <c r="K7" s="14">
        <f>IF(OR($A7="",$B7="",K$3=""),0,IF(OR($B7&gt;K$3+4,$F7&lt;K$3),0,NETWORKDAYS(MAX($B7,K$3),MIN($F7,K$3+4),'Public holidays'!$A$4:$A$60)*IF(AND($D7="Yes",$B7=$F7),0.5,1)))</f>
      </c>
      <c r="L7" s="14">
        <f>IF(OR($A7="",$B7="",L$3=""),0,IF(OR($B7&gt;L$3+4,$F7&lt;L$3),0,NETWORKDAYS(MAX($B7,L$3),MIN($F7,L$3+4),'Public holidays'!$A$4:$A$60)*IF(AND($D7="Yes",$B7=$F7),0.5,1)))</f>
      </c>
      <c r="M7" s="14">
        <f>IF(OR($A7="",$B7="",M$3=""),0,IF(OR($B7&gt;M$3+4,$F7&lt;M$3),0,NETWORKDAYS(MAX($B7,M$3),MIN($F7,M$3+4),'Public holidays'!$A$4:$A$60)*IF(AND($D7="Yes",$B7=$F7),0.5,1)))</f>
      </c>
      <c r="N7" s="14">
        <f>IF(OR($A7="",$B7="",N$3=""),0,IF(OR($B7&gt;N$3+4,$F7&lt;N$3),0,NETWORKDAYS(MAX($B7,N$3),MIN($F7,N$3+4),'Public holidays'!$A$4:$A$60)*IF(AND($D7="Yes",$B7=$F7),0.5,1)))</f>
      </c>
      <c r="O7" s="14">
        <f>IF(OR($A7="",$B7="",O$3=""),0,IF(OR($B7&gt;O$3+4,$F7&lt;O$3),0,NETWORKDAYS(MAX($B7,O$3),MIN($F7,O$3+4),'Public holidays'!$A$4:$A$60)*IF(AND($D7="Yes",$B7=$F7),0.5,1)))</f>
      </c>
      <c r="P7" s="14">
        <f>IF(OR($A7="",$B7="",P$3=""),0,IF(OR($B7&gt;P$3+4,$F7&lt;P$3),0,NETWORKDAYS(MAX($B7,P$3),MIN($F7,P$3+4),'Public holidays'!$A$4:$A$60)*IF(AND($D7="Yes",$B7=$F7),0.5,1)))</f>
      </c>
      <c r="Q7" s="14">
        <f>IF(OR($A7="",$B7="",Q$3=""),0,IF(OR($B7&gt;Q$3+4,$F7&lt;Q$3),0,NETWORKDAYS(MAX($B7,Q$3),MIN($F7,Q$3+4),'Public holidays'!$A$4:$A$60)*IF(AND($D7="Yes",$B7=$F7),0.5,1)))</f>
      </c>
      <c r="R7" s="14">
        <f>IF(OR($A7="",$B7="",R$3=""),0,IF(OR($B7&gt;R$3+4,$F7&lt;R$3),0,NETWORKDAYS(MAX($B7,R$3),MIN($F7,R$3+4),'Public holidays'!$A$4:$A$60)*IF(AND($D7="Yes",$B7=$F7),0.5,1)))</f>
      </c>
    </row>
    <row r="8" spans="1:18">
      <c r="A8" s="4"/>
      <c r="B8" s="10"/>
      <c r="C8" s="10"/>
      <c r="D8" s="4"/>
      <c r="E8" s="4"/>
      <c r="F8">
        <f>IF($B8="","",IF($C8="",$B8,$C8))</f>
      </c>
      <c r="G8" s="14">
        <f>IF(OR($A8="",$B8="",G$3=""),0,IF(OR($B8&gt;G$3+4,$F8&lt;G$3),0,NETWORKDAYS(MAX($B8,G$3),MIN($F8,G$3+4),'Public holidays'!$A$4:$A$60)*IF(AND($D8="Yes",$B8=$F8),0.5,1)))</f>
      </c>
      <c r="H8" s="14">
        <f>IF(OR($A8="",$B8="",H$3=""),0,IF(OR($B8&gt;H$3+4,$F8&lt;H$3),0,NETWORKDAYS(MAX($B8,H$3),MIN($F8,H$3+4),'Public holidays'!$A$4:$A$60)*IF(AND($D8="Yes",$B8=$F8),0.5,1)))</f>
      </c>
      <c r="I8" s="14">
        <f>IF(OR($A8="",$B8="",I$3=""),0,IF(OR($B8&gt;I$3+4,$F8&lt;I$3),0,NETWORKDAYS(MAX($B8,I$3),MIN($F8,I$3+4),'Public holidays'!$A$4:$A$60)*IF(AND($D8="Yes",$B8=$F8),0.5,1)))</f>
      </c>
      <c r="J8" s="14">
        <f>IF(OR($A8="",$B8="",J$3=""),0,IF(OR($B8&gt;J$3+4,$F8&lt;J$3),0,NETWORKDAYS(MAX($B8,J$3),MIN($F8,J$3+4),'Public holidays'!$A$4:$A$60)*IF(AND($D8="Yes",$B8=$F8),0.5,1)))</f>
      </c>
      <c r="K8" s="14">
        <f>IF(OR($A8="",$B8="",K$3=""),0,IF(OR($B8&gt;K$3+4,$F8&lt;K$3),0,NETWORKDAYS(MAX($B8,K$3),MIN($F8,K$3+4),'Public holidays'!$A$4:$A$60)*IF(AND($D8="Yes",$B8=$F8),0.5,1)))</f>
      </c>
      <c r="L8" s="14">
        <f>IF(OR($A8="",$B8="",L$3=""),0,IF(OR($B8&gt;L$3+4,$F8&lt;L$3),0,NETWORKDAYS(MAX($B8,L$3),MIN($F8,L$3+4),'Public holidays'!$A$4:$A$60)*IF(AND($D8="Yes",$B8=$F8),0.5,1)))</f>
      </c>
      <c r="M8" s="14">
        <f>IF(OR($A8="",$B8="",M$3=""),0,IF(OR($B8&gt;M$3+4,$F8&lt;M$3),0,NETWORKDAYS(MAX($B8,M$3),MIN($F8,M$3+4),'Public holidays'!$A$4:$A$60)*IF(AND($D8="Yes",$B8=$F8),0.5,1)))</f>
      </c>
      <c r="N8" s="14">
        <f>IF(OR($A8="",$B8="",N$3=""),0,IF(OR($B8&gt;N$3+4,$F8&lt;N$3),0,NETWORKDAYS(MAX($B8,N$3),MIN($F8,N$3+4),'Public holidays'!$A$4:$A$60)*IF(AND($D8="Yes",$B8=$F8),0.5,1)))</f>
      </c>
      <c r="O8" s="14">
        <f>IF(OR($A8="",$B8="",O$3=""),0,IF(OR($B8&gt;O$3+4,$F8&lt;O$3),0,NETWORKDAYS(MAX($B8,O$3),MIN($F8,O$3+4),'Public holidays'!$A$4:$A$60)*IF(AND($D8="Yes",$B8=$F8),0.5,1)))</f>
      </c>
      <c r="P8" s="14">
        <f>IF(OR($A8="",$B8="",P$3=""),0,IF(OR($B8&gt;P$3+4,$F8&lt;P$3),0,NETWORKDAYS(MAX($B8,P$3),MIN($F8,P$3+4),'Public holidays'!$A$4:$A$60)*IF(AND($D8="Yes",$B8=$F8),0.5,1)))</f>
      </c>
      <c r="Q8" s="14">
        <f>IF(OR($A8="",$B8="",Q$3=""),0,IF(OR($B8&gt;Q$3+4,$F8&lt;Q$3),0,NETWORKDAYS(MAX($B8,Q$3),MIN($F8,Q$3+4),'Public holidays'!$A$4:$A$60)*IF(AND($D8="Yes",$B8=$F8),0.5,1)))</f>
      </c>
      <c r="R8" s="14">
        <f>IF(OR($A8="",$B8="",R$3=""),0,IF(OR($B8&gt;R$3+4,$F8&lt;R$3),0,NETWORKDAYS(MAX($B8,R$3),MIN($F8,R$3+4),'Public holidays'!$A$4:$A$60)*IF(AND($D8="Yes",$B8=$F8),0.5,1)))</f>
      </c>
    </row>
    <row r="9" spans="1:18">
      <c r="A9" s="4"/>
      <c r="B9" s="10"/>
      <c r="C9" s="10"/>
      <c r="D9" s="4"/>
      <c r="E9" s="4"/>
      <c r="F9">
        <f>IF($B9="","",IF($C9="",$B9,$C9))</f>
      </c>
      <c r="G9" s="14">
        <f>IF(OR($A9="",$B9="",G$3=""),0,IF(OR($B9&gt;G$3+4,$F9&lt;G$3),0,NETWORKDAYS(MAX($B9,G$3),MIN($F9,G$3+4),'Public holidays'!$A$4:$A$60)*IF(AND($D9="Yes",$B9=$F9),0.5,1)))</f>
      </c>
      <c r="H9" s="14">
        <f>IF(OR($A9="",$B9="",H$3=""),0,IF(OR($B9&gt;H$3+4,$F9&lt;H$3),0,NETWORKDAYS(MAX($B9,H$3),MIN($F9,H$3+4),'Public holidays'!$A$4:$A$60)*IF(AND($D9="Yes",$B9=$F9),0.5,1)))</f>
      </c>
      <c r="I9" s="14">
        <f>IF(OR($A9="",$B9="",I$3=""),0,IF(OR($B9&gt;I$3+4,$F9&lt;I$3),0,NETWORKDAYS(MAX($B9,I$3),MIN($F9,I$3+4),'Public holidays'!$A$4:$A$60)*IF(AND($D9="Yes",$B9=$F9),0.5,1)))</f>
      </c>
      <c r="J9" s="14">
        <f>IF(OR($A9="",$B9="",J$3=""),0,IF(OR($B9&gt;J$3+4,$F9&lt;J$3),0,NETWORKDAYS(MAX($B9,J$3),MIN($F9,J$3+4),'Public holidays'!$A$4:$A$60)*IF(AND($D9="Yes",$B9=$F9),0.5,1)))</f>
      </c>
      <c r="K9" s="14">
        <f>IF(OR($A9="",$B9="",K$3=""),0,IF(OR($B9&gt;K$3+4,$F9&lt;K$3),0,NETWORKDAYS(MAX($B9,K$3),MIN($F9,K$3+4),'Public holidays'!$A$4:$A$60)*IF(AND($D9="Yes",$B9=$F9),0.5,1)))</f>
      </c>
      <c r="L9" s="14">
        <f>IF(OR($A9="",$B9="",L$3=""),0,IF(OR($B9&gt;L$3+4,$F9&lt;L$3),0,NETWORKDAYS(MAX($B9,L$3),MIN($F9,L$3+4),'Public holidays'!$A$4:$A$60)*IF(AND($D9="Yes",$B9=$F9),0.5,1)))</f>
      </c>
      <c r="M9" s="14">
        <f>IF(OR($A9="",$B9="",M$3=""),0,IF(OR($B9&gt;M$3+4,$F9&lt;M$3),0,NETWORKDAYS(MAX($B9,M$3),MIN($F9,M$3+4),'Public holidays'!$A$4:$A$60)*IF(AND($D9="Yes",$B9=$F9),0.5,1)))</f>
      </c>
      <c r="N9" s="14">
        <f>IF(OR($A9="",$B9="",N$3=""),0,IF(OR($B9&gt;N$3+4,$F9&lt;N$3),0,NETWORKDAYS(MAX($B9,N$3),MIN($F9,N$3+4),'Public holidays'!$A$4:$A$60)*IF(AND($D9="Yes",$B9=$F9),0.5,1)))</f>
      </c>
      <c r="O9" s="14">
        <f>IF(OR($A9="",$B9="",O$3=""),0,IF(OR($B9&gt;O$3+4,$F9&lt;O$3),0,NETWORKDAYS(MAX($B9,O$3),MIN($F9,O$3+4),'Public holidays'!$A$4:$A$60)*IF(AND($D9="Yes",$B9=$F9),0.5,1)))</f>
      </c>
      <c r="P9" s="14">
        <f>IF(OR($A9="",$B9="",P$3=""),0,IF(OR($B9&gt;P$3+4,$F9&lt;P$3),0,NETWORKDAYS(MAX($B9,P$3),MIN($F9,P$3+4),'Public holidays'!$A$4:$A$60)*IF(AND($D9="Yes",$B9=$F9),0.5,1)))</f>
      </c>
      <c r="Q9" s="14">
        <f>IF(OR($A9="",$B9="",Q$3=""),0,IF(OR($B9&gt;Q$3+4,$F9&lt;Q$3),0,NETWORKDAYS(MAX($B9,Q$3),MIN($F9,Q$3+4),'Public holidays'!$A$4:$A$60)*IF(AND($D9="Yes",$B9=$F9),0.5,1)))</f>
      </c>
      <c r="R9" s="14">
        <f>IF(OR($A9="",$B9="",R$3=""),0,IF(OR($B9&gt;R$3+4,$F9&lt;R$3),0,NETWORKDAYS(MAX($B9,R$3),MIN($F9,R$3+4),'Public holidays'!$A$4:$A$60)*IF(AND($D9="Yes",$B9=$F9),0.5,1)))</f>
      </c>
    </row>
    <row r="10" spans="1:18">
      <c r="A10" s="4"/>
      <c r="B10" s="10"/>
      <c r="C10" s="10"/>
      <c r="D10" s="4"/>
      <c r="E10" s="4"/>
      <c r="F10">
        <f>IF($B10="","",IF($C10="",$B10,$C10))</f>
      </c>
      <c r="G10" s="14">
        <f>IF(OR($A10="",$B10="",G$3=""),0,IF(OR($B10&gt;G$3+4,$F10&lt;G$3),0,NETWORKDAYS(MAX($B10,G$3),MIN($F10,G$3+4),'Public holidays'!$A$4:$A$60)*IF(AND($D10="Yes",$B10=$F10),0.5,1)))</f>
      </c>
      <c r="H10" s="14">
        <f>IF(OR($A10="",$B10="",H$3=""),0,IF(OR($B10&gt;H$3+4,$F10&lt;H$3),0,NETWORKDAYS(MAX($B10,H$3),MIN($F10,H$3+4),'Public holidays'!$A$4:$A$60)*IF(AND($D10="Yes",$B10=$F10),0.5,1)))</f>
      </c>
      <c r="I10" s="14">
        <f>IF(OR($A10="",$B10="",I$3=""),0,IF(OR($B10&gt;I$3+4,$F10&lt;I$3),0,NETWORKDAYS(MAX($B10,I$3),MIN($F10,I$3+4),'Public holidays'!$A$4:$A$60)*IF(AND($D10="Yes",$B10=$F10),0.5,1)))</f>
      </c>
      <c r="J10" s="14">
        <f>IF(OR($A10="",$B10="",J$3=""),0,IF(OR($B10&gt;J$3+4,$F10&lt;J$3),0,NETWORKDAYS(MAX($B10,J$3),MIN($F10,J$3+4),'Public holidays'!$A$4:$A$60)*IF(AND($D10="Yes",$B10=$F10),0.5,1)))</f>
      </c>
      <c r="K10" s="14">
        <f>IF(OR($A10="",$B10="",K$3=""),0,IF(OR($B10&gt;K$3+4,$F10&lt;K$3),0,NETWORKDAYS(MAX($B10,K$3),MIN($F10,K$3+4),'Public holidays'!$A$4:$A$60)*IF(AND($D10="Yes",$B10=$F10),0.5,1)))</f>
      </c>
      <c r="L10" s="14">
        <f>IF(OR($A10="",$B10="",L$3=""),0,IF(OR($B10&gt;L$3+4,$F10&lt;L$3),0,NETWORKDAYS(MAX($B10,L$3),MIN($F10,L$3+4),'Public holidays'!$A$4:$A$60)*IF(AND($D10="Yes",$B10=$F10),0.5,1)))</f>
      </c>
      <c r="M10" s="14">
        <f>IF(OR($A10="",$B10="",M$3=""),0,IF(OR($B10&gt;M$3+4,$F10&lt;M$3),0,NETWORKDAYS(MAX($B10,M$3),MIN($F10,M$3+4),'Public holidays'!$A$4:$A$60)*IF(AND($D10="Yes",$B10=$F10),0.5,1)))</f>
      </c>
      <c r="N10" s="14">
        <f>IF(OR($A10="",$B10="",N$3=""),0,IF(OR($B10&gt;N$3+4,$F10&lt;N$3),0,NETWORKDAYS(MAX($B10,N$3),MIN($F10,N$3+4),'Public holidays'!$A$4:$A$60)*IF(AND($D10="Yes",$B10=$F10),0.5,1)))</f>
      </c>
      <c r="O10" s="14">
        <f>IF(OR($A10="",$B10="",O$3=""),0,IF(OR($B10&gt;O$3+4,$F10&lt;O$3),0,NETWORKDAYS(MAX($B10,O$3),MIN($F10,O$3+4),'Public holidays'!$A$4:$A$60)*IF(AND($D10="Yes",$B10=$F10),0.5,1)))</f>
      </c>
      <c r="P10" s="14">
        <f>IF(OR($A10="",$B10="",P$3=""),0,IF(OR($B10&gt;P$3+4,$F10&lt;P$3),0,NETWORKDAYS(MAX($B10,P$3),MIN($F10,P$3+4),'Public holidays'!$A$4:$A$60)*IF(AND($D10="Yes",$B10=$F10),0.5,1)))</f>
      </c>
      <c r="Q10" s="14">
        <f>IF(OR($A10="",$B10="",Q$3=""),0,IF(OR($B10&gt;Q$3+4,$F10&lt;Q$3),0,NETWORKDAYS(MAX($B10,Q$3),MIN($F10,Q$3+4),'Public holidays'!$A$4:$A$60)*IF(AND($D10="Yes",$B10=$F10),0.5,1)))</f>
      </c>
      <c r="R10" s="14">
        <f>IF(OR($A10="",$B10="",R$3=""),0,IF(OR($B10&gt;R$3+4,$F10&lt;R$3),0,NETWORKDAYS(MAX($B10,R$3),MIN($F10,R$3+4),'Public holidays'!$A$4:$A$60)*IF(AND($D10="Yes",$B10=$F10),0.5,1)))</f>
      </c>
    </row>
    <row r="11" spans="1:18">
      <c r="A11" s="4"/>
      <c r="B11" s="10"/>
      <c r="C11" s="10"/>
      <c r="D11" s="4"/>
      <c r="E11" s="4"/>
      <c r="F11">
        <f>IF($B11="","",IF($C11="",$B11,$C11))</f>
      </c>
      <c r="G11" s="14">
        <f>IF(OR($A11="",$B11="",G$3=""),0,IF(OR($B11&gt;G$3+4,$F11&lt;G$3),0,NETWORKDAYS(MAX($B11,G$3),MIN($F11,G$3+4),'Public holidays'!$A$4:$A$60)*IF(AND($D11="Yes",$B11=$F11),0.5,1)))</f>
      </c>
      <c r="H11" s="14">
        <f>IF(OR($A11="",$B11="",H$3=""),0,IF(OR($B11&gt;H$3+4,$F11&lt;H$3),0,NETWORKDAYS(MAX($B11,H$3),MIN($F11,H$3+4),'Public holidays'!$A$4:$A$60)*IF(AND($D11="Yes",$B11=$F11),0.5,1)))</f>
      </c>
      <c r="I11" s="14">
        <f>IF(OR($A11="",$B11="",I$3=""),0,IF(OR($B11&gt;I$3+4,$F11&lt;I$3),0,NETWORKDAYS(MAX($B11,I$3),MIN($F11,I$3+4),'Public holidays'!$A$4:$A$60)*IF(AND($D11="Yes",$B11=$F11),0.5,1)))</f>
      </c>
      <c r="J11" s="14">
        <f>IF(OR($A11="",$B11="",J$3=""),0,IF(OR($B11&gt;J$3+4,$F11&lt;J$3),0,NETWORKDAYS(MAX($B11,J$3),MIN($F11,J$3+4),'Public holidays'!$A$4:$A$60)*IF(AND($D11="Yes",$B11=$F11),0.5,1)))</f>
      </c>
      <c r="K11" s="14">
        <f>IF(OR($A11="",$B11="",K$3=""),0,IF(OR($B11&gt;K$3+4,$F11&lt;K$3),0,NETWORKDAYS(MAX($B11,K$3),MIN($F11,K$3+4),'Public holidays'!$A$4:$A$60)*IF(AND($D11="Yes",$B11=$F11),0.5,1)))</f>
      </c>
      <c r="L11" s="14">
        <f>IF(OR($A11="",$B11="",L$3=""),0,IF(OR($B11&gt;L$3+4,$F11&lt;L$3),0,NETWORKDAYS(MAX($B11,L$3),MIN($F11,L$3+4),'Public holidays'!$A$4:$A$60)*IF(AND($D11="Yes",$B11=$F11),0.5,1)))</f>
      </c>
      <c r="M11" s="14">
        <f>IF(OR($A11="",$B11="",M$3=""),0,IF(OR($B11&gt;M$3+4,$F11&lt;M$3),0,NETWORKDAYS(MAX($B11,M$3),MIN($F11,M$3+4),'Public holidays'!$A$4:$A$60)*IF(AND($D11="Yes",$B11=$F11),0.5,1)))</f>
      </c>
      <c r="N11" s="14">
        <f>IF(OR($A11="",$B11="",N$3=""),0,IF(OR($B11&gt;N$3+4,$F11&lt;N$3),0,NETWORKDAYS(MAX($B11,N$3),MIN($F11,N$3+4),'Public holidays'!$A$4:$A$60)*IF(AND($D11="Yes",$B11=$F11),0.5,1)))</f>
      </c>
      <c r="O11" s="14">
        <f>IF(OR($A11="",$B11="",O$3=""),0,IF(OR($B11&gt;O$3+4,$F11&lt;O$3),0,NETWORKDAYS(MAX($B11,O$3),MIN($F11,O$3+4),'Public holidays'!$A$4:$A$60)*IF(AND($D11="Yes",$B11=$F11),0.5,1)))</f>
      </c>
      <c r="P11" s="14">
        <f>IF(OR($A11="",$B11="",P$3=""),0,IF(OR($B11&gt;P$3+4,$F11&lt;P$3),0,NETWORKDAYS(MAX($B11,P$3),MIN($F11,P$3+4),'Public holidays'!$A$4:$A$60)*IF(AND($D11="Yes",$B11=$F11),0.5,1)))</f>
      </c>
      <c r="Q11" s="14">
        <f>IF(OR($A11="",$B11="",Q$3=""),0,IF(OR($B11&gt;Q$3+4,$F11&lt;Q$3),0,NETWORKDAYS(MAX($B11,Q$3),MIN($F11,Q$3+4),'Public holidays'!$A$4:$A$60)*IF(AND($D11="Yes",$B11=$F11),0.5,1)))</f>
      </c>
      <c r="R11" s="14">
        <f>IF(OR($A11="",$B11="",R$3=""),0,IF(OR($B11&gt;R$3+4,$F11&lt;R$3),0,NETWORKDAYS(MAX($B11,R$3),MIN($F11,R$3+4),'Public holidays'!$A$4:$A$60)*IF(AND($D11="Yes",$B11=$F11),0.5,1)))</f>
      </c>
    </row>
    <row r="12" spans="1:18">
      <c r="A12" s="4"/>
      <c r="B12" s="10"/>
      <c r="C12" s="10"/>
      <c r="D12" s="4"/>
      <c r="E12" s="4"/>
      <c r="F12">
        <f>IF($B12="","",IF($C12="",$B12,$C12))</f>
      </c>
      <c r="G12" s="14">
        <f>IF(OR($A12="",$B12="",G$3=""),0,IF(OR($B12&gt;G$3+4,$F12&lt;G$3),0,NETWORKDAYS(MAX($B12,G$3),MIN($F12,G$3+4),'Public holidays'!$A$4:$A$60)*IF(AND($D12="Yes",$B12=$F12),0.5,1)))</f>
      </c>
      <c r="H12" s="14">
        <f>IF(OR($A12="",$B12="",H$3=""),0,IF(OR($B12&gt;H$3+4,$F12&lt;H$3),0,NETWORKDAYS(MAX($B12,H$3),MIN($F12,H$3+4),'Public holidays'!$A$4:$A$60)*IF(AND($D12="Yes",$B12=$F12),0.5,1)))</f>
      </c>
      <c r="I12" s="14">
        <f>IF(OR($A12="",$B12="",I$3=""),0,IF(OR($B12&gt;I$3+4,$F12&lt;I$3),0,NETWORKDAYS(MAX($B12,I$3),MIN($F12,I$3+4),'Public holidays'!$A$4:$A$60)*IF(AND($D12="Yes",$B12=$F12),0.5,1)))</f>
      </c>
      <c r="J12" s="14">
        <f>IF(OR($A12="",$B12="",J$3=""),0,IF(OR($B12&gt;J$3+4,$F12&lt;J$3),0,NETWORKDAYS(MAX($B12,J$3),MIN($F12,J$3+4),'Public holidays'!$A$4:$A$60)*IF(AND($D12="Yes",$B12=$F12),0.5,1)))</f>
      </c>
      <c r="K12" s="14">
        <f>IF(OR($A12="",$B12="",K$3=""),0,IF(OR($B12&gt;K$3+4,$F12&lt;K$3),0,NETWORKDAYS(MAX($B12,K$3),MIN($F12,K$3+4),'Public holidays'!$A$4:$A$60)*IF(AND($D12="Yes",$B12=$F12),0.5,1)))</f>
      </c>
      <c r="L12" s="14">
        <f>IF(OR($A12="",$B12="",L$3=""),0,IF(OR($B12&gt;L$3+4,$F12&lt;L$3),0,NETWORKDAYS(MAX($B12,L$3),MIN($F12,L$3+4),'Public holidays'!$A$4:$A$60)*IF(AND($D12="Yes",$B12=$F12),0.5,1)))</f>
      </c>
      <c r="M12" s="14">
        <f>IF(OR($A12="",$B12="",M$3=""),0,IF(OR($B12&gt;M$3+4,$F12&lt;M$3),0,NETWORKDAYS(MAX($B12,M$3),MIN($F12,M$3+4),'Public holidays'!$A$4:$A$60)*IF(AND($D12="Yes",$B12=$F12),0.5,1)))</f>
      </c>
      <c r="N12" s="14">
        <f>IF(OR($A12="",$B12="",N$3=""),0,IF(OR($B12&gt;N$3+4,$F12&lt;N$3),0,NETWORKDAYS(MAX($B12,N$3),MIN($F12,N$3+4),'Public holidays'!$A$4:$A$60)*IF(AND($D12="Yes",$B12=$F12),0.5,1)))</f>
      </c>
      <c r="O12" s="14">
        <f>IF(OR($A12="",$B12="",O$3=""),0,IF(OR($B12&gt;O$3+4,$F12&lt;O$3),0,NETWORKDAYS(MAX($B12,O$3),MIN($F12,O$3+4),'Public holidays'!$A$4:$A$60)*IF(AND($D12="Yes",$B12=$F12),0.5,1)))</f>
      </c>
      <c r="P12" s="14">
        <f>IF(OR($A12="",$B12="",P$3=""),0,IF(OR($B12&gt;P$3+4,$F12&lt;P$3),0,NETWORKDAYS(MAX($B12,P$3),MIN($F12,P$3+4),'Public holidays'!$A$4:$A$60)*IF(AND($D12="Yes",$B12=$F12),0.5,1)))</f>
      </c>
      <c r="Q12" s="14">
        <f>IF(OR($A12="",$B12="",Q$3=""),0,IF(OR($B12&gt;Q$3+4,$F12&lt;Q$3),0,NETWORKDAYS(MAX($B12,Q$3),MIN($F12,Q$3+4),'Public holidays'!$A$4:$A$60)*IF(AND($D12="Yes",$B12=$F12),0.5,1)))</f>
      </c>
      <c r="R12" s="14">
        <f>IF(OR($A12="",$B12="",R$3=""),0,IF(OR($B12&gt;R$3+4,$F12&lt;R$3),0,NETWORKDAYS(MAX($B12,R$3),MIN($F12,R$3+4),'Public holidays'!$A$4:$A$60)*IF(AND($D12="Yes",$B12=$F12),0.5,1)))</f>
      </c>
    </row>
    <row r="13" spans="1:18">
      <c r="A13" s="4"/>
      <c r="B13" s="10"/>
      <c r="C13" s="10"/>
      <c r="D13" s="4"/>
      <c r="E13" s="4"/>
      <c r="F13">
        <f>IF($B13="","",IF($C13="",$B13,$C13))</f>
      </c>
      <c r="G13" s="14">
        <f>IF(OR($A13="",$B13="",G$3=""),0,IF(OR($B13&gt;G$3+4,$F13&lt;G$3),0,NETWORKDAYS(MAX($B13,G$3),MIN($F13,G$3+4),'Public holidays'!$A$4:$A$60)*IF(AND($D13="Yes",$B13=$F13),0.5,1)))</f>
      </c>
      <c r="H13" s="14">
        <f>IF(OR($A13="",$B13="",H$3=""),0,IF(OR($B13&gt;H$3+4,$F13&lt;H$3),0,NETWORKDAYS(MAX($B13,H$3),MIN($F13,H$3+4),'Public holidays'!$A$4:$A$60)*IF(AND($D13="Yes",$B13=$F13),0.5,1)))</f>
      </c>
      <c r="I13" s="14">
        <f>IF(OR($A13="",$B13="",I$3=""),0,IF(OR($B13&gt;I$3+4,$F13&lt;I$3),0,NETWORKDAYS(MAX($B13,I$3),MIN($F13,I$3+4),'Public holidays'!$A$4:$A$60)*IF(AND($D13="Yes",$B13=$F13),0.5,1)))</f>
      </c>
      <c r="J13" s="14">
        <f>IF(OR($A13="",$B13="",J$3=""),0,IF(OR($B13&gt;J$3+4,$F13&lt;J$3),0,NETWORKDAYS(MAX($B13,J$3),MIN($F13,J$3+4),'Public holidays'!$A$4:$A$60)*IF(AND($D13="Yes",$B13=$F13),0.5,1)))</f>
      </c>
      <c r="K13" s="14">
        <f>IF(OR($A13="",$B13="",K$3=""),0,IF(OR($B13&gt;K$3+4,$F13&lt;K$3),0,NETWORKDAYS(MAX($B13,K$3),MIN($F13,K$3+4),'Public holidays'!$A$4:$A$60)*IF(AND($D13="Yes",$B13=$F13),0.5,1)))</f>
      </c>
      <c r="L13" s="14">
        <f>IF(OR($A13="",$B13="",L$3=""),0,IF(OR($B13&gt;L$3+4,$F13&lt;L$3),0,NETWORKDAYS(MAX($B13,L$3),MIN($F13,L$3+4),'Public holidays'!$A$4:$A$60)*IF(AND($D13="Yes",$B13=$F13),0.5,1)))</f>
      </c>
      <c r="M13" s="14">
        <f>IF(OR($A13="",$B13="",M$3=""),0,IF(OR($B13&gt;M$3+4,$F13&lt;M$3),0,NETWORKDAYS(MAX($B13,M$3),MIN($F13,M$3+4),'Public holidays'!$A$4:$A$60)*IF(AND($D13="Yes",$B13=$F13),0.5,1)))</f>
      </c>
      <c r="N13" s="14">
        <f>IF(OR($A13="",$B13="",N$3=""),0,IF(OR($B13&gt;N$3+4,$F13&lt;N$3),0,NETWORKDAYS(MAX($B13,N$3),MIN($F13,N$3+4),'Public holidays'!$A$4:$A$60)*IF(AND($D13="Yes",$B13=$F13),0.5,1)))</f>
      </c>
      <c r="O13" s="14">
        <f>IF(OR($A13="",$B13="",O$3=""),0,IF(OR($B13&gt;O$3+4,$F13&lt;O$3),0,NETWORKDAYS(MAX($B13,O$3),MIN($F13,O$3+4),'Public holidays'!$A$4:$A$60)*IF(AND($D13="Yes",$B13=$F13),0.5,1)))</f>
      </c>
      <c r="P13" s="14">
        <f>IF(OR($A13="",$B13="",P$3=""),0,IF(OR($B13&gt;P$3+4,$F13&lt;P$3),0,NETWORKDAYS(MAX($B13,P$3),MIN($F13,P$3+4),'Public holidays'!$A$4:$A$60)*IF(AND($D13="Yes",$B13=$F13),0.5,1)))</f>
      </c>
      <c r="Q13" s="14">
        <f>IF(OR($A13="",$B13="",Q$3=""),0,IF(OR($B13&gt;Q$3+4,$F13&lt;Q$3),0,NETWORKDAYS(MAX($B13,Q$3),MIN($F13,Q$3+4),'Public holidays'!$A$4:$A$60)*IF(AND($D13="Yes",$B13=$F13),0.5,1)))</f>
      </c>
      <c r="R13" s="14">
        <f>IF(OR($A13="",$B13="",R$3=""),0,IF(OR($B13&gt;R$3+4,$F13&lt;R$3),0,NETWORKDAYS(MAX($B13,R$3),MIN($F13,R$3+4),'Public holidays'!$A$4:$A$60)*IF(AND($D13="Yes",$B13=$F13),0.5,1)))</f>
      </c>
    </row>
    <row r="14" spans="1:18">
      <c r="A14" s="4"/>
      <c r="B14" s="10"/>
      <c r="C14" s="10"/>
      <c r="D14" s="4"/>
      <c r="E14" s="4"/>
      <c r="F14">
        <f>IF($B14="","",IF($C14="",$B14,$C14))</f>
      </c>
      <c r="G14" s="14">
        <f>IF(OR($A14="",$B14="",G$3=""),0,IF(OR($B14&gt;G$3+4,$F14&lt;G$3),0,NETWORKDAYS(MAX($B14,G$3),MIN($F14,G$3+4),'Public holidays'!$A$4:$A$60)*IF(AND($D14="Yes",$B14=$F14),0.5,1)))</f>
      </c>
      <c r="H14" s="14">
        <f>IF(OR($A14="",$B14="",H$3=""),0,IF(OR($B14&gt;H$3+4,$F14&lt;H$3),0,NETWORKDAYS(MAX($B14,H$3),MIN($F14,H$3+4),'Public holidays'!$A$4:$A$60)*IF(AND($D14="Yes",$B14=$F14),0.5,1)))</f>
      </c>
      <c r="I14" s="14">
        <f>IF(OR($A14="",$B14="",I$3=""),0,IF(OR($B14&gt;I$3+4,$F14&lt;I$3),0,NETWORKDAYS(MAX($B14,I$3),MIN($F14,I$3+4),'Public holidays'!$A$4:$A$60)*IF(AND($D14="Yes",$B14=$F14),0.5,1)))</f>
      </c>
      <c r="J14" s="14">
        <f>IF(OR($A14="",$B14="",J$3=""),0,IF(OR($B14&gt;J$3+4,$F14&lt;J$3),0,NETWORKDAYS(MAX($B14,J$3),MIN($F14,J$3+4),'Public holidays'!$A$4:$A$60)*IF(AND($D14="Yes",$B14=$F14),0.5,1)))</f>
      </c>
      <c r="K14" s="14">
        <f>IF(OR($A14="",$B14="",K$3=""),0,IF(OR($B14&gt;K$3+4,$F14&lt;K$3),0,NETWORKDAYS(MAX($B14,K$3),MIN($F14,K$3+4),'Public holidays'!$A$4:$A$60)*IF(AND($D14="Yes",$B14=$F14),0.5,1)))</f>
      </c>
      <c r="L14" s="14">
        <f>IF(OR($A14="",$B14="",L$3=""),0,IF(OR($B14&gt;L$3+4,$F14&lt;L$3),0,NETWORKDAYS(MAX($B14,L$3),MIN($F14,L$3+4),'Public holidays'!$A$4:$A$60)*IF(AND($D14="Yes",$B14=$F14),0.5,1)))</f>
      </c>
      <c r="M14" s="14">
        <f>IF(OR($A14="",$B14="",M$3=""),0,IF(OR($B14&gt;M$3+4,$F14&lt;M$3),0,NETWORKDAYS(MAX($B14,M$3),MIN($F14,M$3+4),'Public holidays'!$A$4:$A$60)*IF(AND($D14="Yes",$B14=$F14),0.5,1)))</f>
      </c>
      <c r="N14" s="14">
        <f>IF(OR($A14="",$B14="",N$3=""),0,IF(OR($B14&gt;N$3+4,$F14&lt;N$3),0,NETWORKDAYS(MAX($B14,N$3),MIN($F14,N$3+4),'Public holidays'!$A$4:$A$60)*IF(AND($D14="Yes",$B14=$F14),0.5,1)))</f>
      </c>
      <c r="O14" s="14">
        <f>IF(OR($A14="",$B14="",O$3=""),0,IF(OR($B14&gt;O$3+4,$F14&lt;O$3),0,NETWORKDAYS(MAX($B14,O$3),MIN($F14,O$3+4),'Public holidays'!$A$4:$A$60)*IF(AND($D14="Yes",$B14=$F14),0.5,1)))</f>
      </c>
      <c r="P14" s="14">
        <f>IF(OR($A14="",$B14="",P$3=""),0,IF(OR($B14&gt;P$3+4,$F14&lt;P$3),0,NETWORKDAYS(MAX($B14,P$3),MIN($F14,P$3+4),'Public holidays'!$A$4:$A$60)*IF(AND($D14="Yes",$B14=$F14),0.5,1)))</f>
      </c>
      <c r="Q14" s="14">
        <f>IF(OR($A14="",$B14="",Q$3=""),0,IF(OR($B14&gt;Q$3+4,$F14&lt;Q$3),0,NETWORKDAYS(MAX($B14,Q$3),MIN($F14,Q$3+4),'Public holidays'!$A$4:$A$60)*IF(AND($D14="Yes",$B14=$F14),0.5,1)))</f>
      </c>
      <c r="R14" s="14">
        <f>IF(OR($A14="",$B14="",R$3=""),0,IF(OR($B14&gt;R$3+4,$F14&lt;R$3),0,NETWORKDAYS(MAX($B14,R$3),MIN($F14,R$3+4),'Public holidays'!$A$4:$A$60)*IF(AND($D14="Yes",$B14=$F14),0.5,1)))</f>
      </c>
    </row>
    <row r="15" spans="1:18">
      <c r="A15" s="4"/>
      <c r="B15" s="10"/>
      <c r="C15" s="10"/>
      <c r="D15" s="4"/>
      <c r="E15" s="4"/>
      <c r="F15">
        <f>IF($B15="","",IF($C15="",$B15,$C15))</f>
      </c>
      <c r="G15" s="14">
        <f>IF(OR($A15="",$B15="",G$3=""),0,IF(OR($B15&gt;G$3+4,$F15&lt;G$3),0,NETWORKDAYS(MAX($B15,G$3),MIN($F15,G$3+4),'Public holidays'!$A$4:$A$60)*IF(AND($D15="Yes",$B15=$F15),0.5,1)))</f>
      </c>
      <c r="H15" s="14">
        <f>IF(OR($A15="",$B15="",H$3=""),0,IF(OR($B15&gt;H$3+4,$F15&lt;H$3),0,NETWORKDAYS(MAX($B15,H$3),MIN($F15,H$3+4),'Public holidays'!$A$4:$A$60)*IF(AND($D15="Yes",$B15=$F15),0.5,1)))</f>
      </c>
      <c r="I15" s="14">
        <f>IF(OR($A15="",$B15="",I$3=""),0,IF(OR($B15&gt;I$3+4,$F15&lt;I$3),0,NETWORKDAYS(MAX($B15,I$3),MIN($F15,I$3+4),'Public holidays'!$A$4:$A$60)*IF(AND($D15="Yes",$B15=$F15),0.5,1)))</f>
      </c>
      <c r="J15" s="14">
        <f>IF(OR($A15="",$B15="",J$3=""),0,IF(OR($B15&gt;J$3+4,$F15&lt;J$3),0,NETWORKDAYS(MAX($B15,J$3),MIN($F15,J$3+4),'Public holidays'!$A$4:$A$60)*IF(AND($D15="Yes",$B15=$F15),0.5,1)))</f>
      </c>
      <c r="K15" s="14">
        <f>IF(OR($A15="",$B15="",K$3=""),0,IF(OR($B15&gt;K$3+4,$F15&lt;K$3),0,NETWORKDAYS(MAX($B15,K$3),MIN($F15,K$3+4),'Public holidays'!$A$4:$A$60)*IF(AND($D15="Yes",$B15=$F15),0.5,1)))</f>
      </c>
      <c r="L15" s="14">
        <f>IF(OR($A15="",$B15="",L$3=""),0,IF(OR($B15&gt;L$3+4,$F15&lt;L$3),0,NETWORKDAYS(MAX($B15,L$3),MIN($F15,L$3+4),'Public holidays'!$A$4:$A$60)*IF(AND($D15="Yes",$B15=$F15),0.5,1)))</f>
      </c>
      <c r="M15" s="14">
        <f>IF(OR($A15="",$B15="",M$3=""),0,IF(OR($B15&gt;M$3+4,$F15&lt;M$3),0,NETWORKDAYS(MAX($B15,M$3),MIN($F15,M$3+4),'Public holidays'!$A$4:$A$60)*IF(AND($D15="Yes",$B15=$F15),0.5,1)))</f>
      </c>
      <c r="N15" s="14">
        <f>IF(OR($A15="",$B15="",N$3=""),0,IF(OR($B15&gt;N$3+4,$F15&lt;N$3),0,NETWORKDAYS(MAX($B15,N$3),MIN($F15,N$3+4),'Public holidays'!$A$4:$A$60)*IF(AND($D15="Yes",$B15=$F15),0.5,1)))</f>
      </c>
      <c r="O15" s="14">
        <f>IF(OR($A15="",$B15="",O$3=""),0,IF(OR($B15&gt;O$3+4,$F15&lt;O$3),0,NETWORKDAYS(MAX($B15,O$3),MIN($F15,O$3+4),'Public holidays'!$A$4:$A$60)*IF(AND($D15="Yes",$B15=$F15),0.5,1)))</f>
      </c>
      <c r="P15" s="14">
        <f>IF(OR($A15="",$B15="",P$3=""),0,IF(OR($B15&gt;P$3+4,$F15&lt;P$3),0,NETWORKDAYS(MAX($B15,P$3),MIN($F15,P$3+4),'Public holidays'!$A$4:$A$60)*IF(AND($D15="Yes",$B15=$F15),0.5,1)))</f>
      </c>
      <c r="Q15" s="14">
        <f>IF(OR($A15="",$B15="",Q$3=""),0,IF(OR($B15&gt;Q$3+4,$F15&lt;Q$3),0,NETWORKDAYS(MAX($B15,Q$3),MIN($F15,Q$3+4),'Public holidays'!$A$4:$A$60)*IF(AND($D15="Yes",$B15=$F15),0.5,1)))</f>
      </c>
      <c r="R15" s="14">
        <f>IF(OR($A15="",$B15="",R$3=""),0,IF(OR($B15&gt;R$3+4,$F15&lt;R$3),0,NETWORKDAYS(MAX($B15,R$3),MIN($F15,R$3+4),'Public holidays'!$A$4:$A$60)*IF(AND($D15="Yes",$B15=$F15),0.5,1)))</f>
      </c>
    </row>
    <row r="16" spans="1:18">
      <c r="A16" s="4"/>
      <c r="B16" s="10"/>
      <c r="C16" s="10"/>
      <c r="D16" s="4"/>
      <c r="E16" s="4"/>
      <c r="F16">
        <f>IF($B16="","",IF($C16="",$B16,$C16))</f>
      </c>
      <c r="G16" s="14">
        <f>IF(OR($A16="",$B16="",G$3=""),0,IF(OR($B16&gt;G$3+4,$F16&lt;G$3),0,NETWORKDAYS(MAX($B16,G$3),MIN($F16,G$3+4),'Public holidays'!$A$4:$A$60)*IF(AND($D16="Yes",$B16=$F16),0.5,1)))</f>
      </c>
      <c r="H16" s="14">
        <f>IF(OR($A16="",$B16="",H$3=""),0,IF(OR($B16&gt;H$3+4,$F16&lt;H$3),0,NETWORKDAYS(MAX($B16,H$3),MIN($F16,H$3+4),'Public holidays'!$A$4:$A$60)*IF(AND($D16="Yes",$B16=$F16),0.5,1)))</f>
      </c>
      <c r="I16" s="14">
        <f>IF(OR($A16="",$B16="",I$3=""),0,IF(OR($B16&gt;I$3+4,$F16&lt;I$3),0,NETWORKDAYS(MAX($B16,I$3),MIN($F16,I$3+4),'Public holidays'!$A$4:$A$60)*IF(AND($D16="Yes",$B16=$F16),0.5,1)))</f>
      </c>
      <c r="J16" s="14">
        <f>IF(OR($A16="",$B16="",J$3=""),0,IF(OR($B16&gt;J$3+4,$F16&lt;J$3),0,NETWORKDAYS(MAX($B16,J$3),MIN($F16,J$3+4),'Public holidays'!$A$4:$A$60)*IF(AND($D16="Yes",$B16=$F16),0.5,1)))</f>
      </c>
      <c r="K16" s="14">
        <f>IF(OR($A16="",$B16="",K$3=""),0,IF(OR($B16&gt;K$3+4,$F16&lt;K$3),0,NETWORKDAYS(MAX($B16,K$3),MIN($F16,K$3+4),'Public holidays'!$A$4:$A$60)*IF(AND($D16="Yes",$B16=$F16),0.5,1)))</f>
      </c>
      <c r="L16" s="14">
        <f>IF(OR($A16="",$B16="",L$3=""),0,IF(OR($B16&gt;L$3+4,$F16&lt;L$3),0,NETWORKDAYS(MAX($B16,L$3),MIN($F16,L$3+4),'Public holidays'!$A$4:$A$60)*IF(AND($D16="Yes",$B16=$F16),0.5,1)))</f>
      </c>
      <c r="M16" s="14">
        <f>IF(OR($A16="",$B16="",M$3=""),0,IF(OR($B16&gt;M$3+4,$F16&lt;M$3),0,NETWORKDAYS(MAX($B16,M$3),MIN($F16,M$3+4),'Public holidays'!$A$4:$A$60)*IF(AND($D16="Yes",$B16=$F16),0.5,1)))</f>
      </c>
      <c r="N16" s="14">
        <f>IF(OR($A16="",$B16="",N$3=""),0,IF(OR($B16&gt;N$3+4,$F16&lt;N$3),0,NETWORKDAYS(MAX($B16,N$3),MIN($F16,N$3+4),'Public holidays'!$A$4:$A$60)*IF(AND($D16="Yes",$B16=$F16),0.5,1)))</f>
      </c>
      <c r="O16" s="14">
        <f>IF(OR($A16="",$B16="",O$3=""),0,IF(OR($B16&gt;O$3+4,$F16&lt;O$3),0,NETWORKDAYS(MAX($B16,O$3),MIN($F16,O$3+4),'Public holidays'!$A$4:$A$60)*IF(AND($D16="Yes",$B16=$F16),0.5,1)))</f>
      </c>
      <c r="P16" s="14">
        <f>IF(OR($A16="",$B16="",P$3=""),0,IF(OR($B16&gt;P$3+4,$F16&lt;P$3),0,NETWORKDAYS(MAX($B16,P$3),MIN($F16,P$3+4),'Public holidays'!$A$4:$A$60)*IF(AND($D16="Yes",$B16=$F16),0.5,1)))</f>
      </c>
      <c r="Q16" s="14">
        <f>IF(OR($A16="",$B16="",Q$3=""),0,IF(OR($B16&gt;Q$3+4,$F16&lt;Q$3),0,NETWORKDAYS(MAX($B16,Q$3),MIN($F16,Q$3+4),'Public holidays'!$A$4:$A$60)*IF(AND($D16="Yes",$B16=$F16),0.5,1)))</f>
      </c>
      <c r="R16" s="14">
        <f>IF(OR($A16="",$B16="",R$3=""),0,IF(OR($B16&gt;R$3+4,$F16&lt;R$3),0,NETWORKDAYS(MAX($B16,R$3),MIN($F16,R$3+4),'Public holidays'!$A$4:$A$60)*IF(AND($D16="Yes",$B16=$F16),0.5,1)))</f>
      </c>
    </row>
    <row r="17" spans="1:18">
      <c r="A17" s="4"/>
      <c r="B17" s="10"/>
      <c r="C17" s="10"/>
      <c r="D17" s="4"/>
      <c r="E17" s="4"/>
      <c r="F17">
        <f>IF($B17="","",IF($C17="",$B17,$C17))</f>
      </c>
      <c r="G17" s="14">
        <f>IF(OR($A17="",$B17="",G$3=""),0,IF(OR($B17&gt;G$3+4,$F17&lt;G$3),0,NETWORKDAYS(MAX($B17,G$3),MIN($F17,G$3+4),'Public holidays'!$A$4:$A$60)*IF(AND($D17="Yes",$B17=$F17),0.5,1)))</f>
      </c>
      <c r="H17" s="14">
        <f>IF(OR($A17="",$B17="",H$3=""),0,IF(OR($B17&gt;H$3+4,$F17&lt;H$3),0,NETWORKDAYS(MAX($B17,H$3),MIN($F17,H$3+4),'Public holidays'!$A$4:$A$60)*IF(AND($D17="Yes",$B17=$F17),0.5,1)))</f>
      </c>
      <c r="I17" s="14">
        <f>IF(OR($A17="",$B17="",I$3=""),0,IF(OR($B17&gt;I$3+4,$F17&lt;I$3),0,NETWORKDAYS(MAX($B17,I$3),MIN($F17,I$3+4),'Public holidays'!$A$4:$A$60)*IF(AND($D17="Yes",$B17=$F17),0.5,1)))</f>
      </c>
      <c r="J17" s="14">
        <f>IF(OR($A17="",$B17="",J$3=""),0,IF(OR($B17&gt;J$3+4,$F17&lt;J$3),0,NETWORKDAYS(MAX($B17,J$3),MIN($F17,J$3+4),'Public holidays'!$A$4:$A$60)*IF(AND($D17="Yes",$B17=$F17),0.5,1)))</f>
      </c>
      <c r="K17" s="14">
        <f>IF(OR($A17="",$B17="",K$3=""),0,IF(OR($B17&gt;K$3+4,$F17&lt;K$3),0,NETWORKDAYS(MAX($B17,K$3),MIN($F17,K$3+4),'Public holidays'!$A$4:$A$60)*IF(AND($D17="Yes",$B17=$F17),0.5,1)))</f>
      </c>
      <c r="L17" s="14">
        <f>IF(OR($A17="",$B17="",L$3=""),0,IF(OR($B17&gt;L$3+4,$F17&lt;L$3),0,NETWORKDAYS(MAX($B17,L$3),MIN($F17,L$3+4),'Public holidays'!$A$4:$A$60)*IF(AND($D17="Yes",$B17=$F17),0.5,1)))</f>
      </c>
      <c r="M17" s="14">
        <f>IF(OR($A17="",$B17="",M$3=""),0,IF(OR($B17&gt;M$3+4,$F17&lt;M$3),0,NETWORKDAYS(MAX($B17,M$3),MIN($F17,M$3+4),'Public holidays'!$A$4:$A$60)*IF(AND($D17="Yes",$B17=$F17),0.5,1)))</f>
      </c>
      <c r="N17" s="14">
        <f>IF(OR($A17="",$B17="",N$3=""),0,IF(OR($B17&gt;N$3+4,$F17&lt;N$3),0,NETWORKDAYS(MAX($B17,N$3),MIN($F17,N$3+4),'Public holidays'!$A$4:$A$60)*IF(AND($D17="Yes",$B17=$F17),0.5,1)))</f>
      </c>
      <c r="O17" s="14">
        <f>IF(OR($A17="",$B17="",O$3=""),0,IF(OR($B17&gt;O$3+4,$F17&lt;O$3),0,NETWORKDAYS(MAX($B17,O$3),MIN($F17,O$3+4),'Public holidays'!$A$4:$A$60)*IF(AND($D17="Yes",$B17=$F17),0.5,1)))</f>
      </c>
      <c r="P17" s="14">
        <f>IF(OR($A17="",$B17="",P$3=""),0,IF(OR($B17&gt;P$3+4,$F17&lt;P$3),0,NETWORKDAYS(MAX($B17,P$3),MIN($F17,P$3+4),'Public holidays'!$A$4:$A$60)*IF(AND($D17="Yes",$B17=$F17),0.5,1)))</f>
      </c>
      <c r="Q17" s="14">
        <f>IF(OR($A17="",$B17="",Q$3=""),0,IF(OR($B17&gt;Q$3+4,$F17&lt;Q$3),0,NETWORKDAYS(MAX($B17,Q$3),MIN($F17,Q$3+4),'Public holidays'!$A$4:$A$60)*IF(AND($D17="Yes",$B17=$F17),0.5,1)))</f>
      </c>
      <c r="R17" s="14">
        <f>IF(OR($A17="",$B17="",R$3=""),0,IF(OR($B17&gt;R$3+4,$F17&lt;R$3),0,NETWORKDAYS(MAX($B17,R$3),MIN($F17,R$3+4),'Public holidays'!$A$4:$A$60)*IF(AND($D17="Yes",$B17=$F17),0.5,1)))</f>
      </c>
    </row>
    <row r="18" spans="1:18">
      <c r="A18" s="4"/>
      <c r="B18" s="10"/>
      <c r="C18" s="10"/>
      <c r="D18" s="4"/>
      <c r="E18" s="4"/>
      <c r="F18">
        <f>IF($B18="","",IF($C18="",$B18,$C18))</f>
      </c>
      <c r="G18" s="14">
        <f>IF(OR($A18="",$B18="",G$3=""),0,IF(OR($B18&gt;G$3+4,$F18&lt;G$3),0,NETWORKDAYS(MAX($B18,G$3),MIN($F18,G$3+4),'Public holidays'!$A$4:$A$60)*IF(AND($D18="Yes",$B18=$F18),0.5,1)))</f>
      </c>
      <c r="H18" s="14">
        <f>IF(OR($A18="",$B18="",H$3=""),0,IF(OR($B18&gt;H$3+4,$F18&lt;H$3),0,NETWORKDAYS(MAX($B18,H$3),MIN($F18,H$3+4),'Public holidays'!$A$4:$A$60)*IF(AND($D18="Yes",$B18=$F18),0.5,1)))</f>
      </c>
      <c r="I18" s="14">
        <f>IF(OR($A18="",$B18="",I$3=""),0,IF(OR($B18&gt;I$3+4,$F18&lt;I$3),0,NETWORKDAYS(MAX($B18,I$3),MIN($F18,I$3+4),'Public holidays'!$A$4:$A$60)*IF(AND($D18="Yes",$B18=$F18),0.5,1)))</f>
      </c>
      <c r="J18" s="14">
        <f>IF(OR($A18="",$B18="",J$3=""),0,IF(OR($B18&gt;J$3+4,$F18&lt;J$3),0,NETWORKDAYS(MAX($B18,J$3),MIN($F18,J$3+4),'Public holidays'!$A$4:$A$60)*IF(AND($D18="Yes",$B18=$F18),0.5,1)))</f>
      </c>
      <c r="K18" s="14">
        <f>IF(OR($A18="",$B18="",K$3=""),0,IF(OR($B18&gt;K$3+4,$F18&lt;K$3),0,NETWORKDAYS(MAX($B18,K$3),MIN($F18,K$3+4),'Public holidays'!$A$4:$A$60)*IF(AND($D18="Yes",$B18=$F18),0.5,1)))</f>
      </c>
      <c r="L18" s="14">
        <f>IF(OR($A18="",$B18="",L$3=""),0,IF(OR($B18&gt;L$3+4,$F18&lt;L$3),0,NETWORKDAYS(MAX($B18,L$3),MIN($F18,L$3+4),'Public holidays'!$A$4:$A$60)*IF(AND($D18="Yes",$B18=$F18),0.5,1)))</f>
      </c>
      <c r="M18" s="14">
        <f>IF(OR($A18="",$B18="",M$3=""),0,IF(OR($B18&gt;M$3+4,$F18&lt;M$3),0,NETWORKDAYS(MAX($B18,M$3),MIN($F18,M$3+4),'Public holidays'!$A$4:$A$60)*IF(AND($D18="Yes",$B18=$F18),0.5,1)))</f>
      </c>
      <c r="N18" s="14">
        <f>IF(OR($A18="",$B18="",N$3=""),0,IF(OR($B18&gt;N$3+4,$F18&lt;N$3),0,NETWORKDAYS(MAX($B18,N$3),MIN($F18,N$3+4),'Public holidays'!$A$4:$A$60)*IF(AND($D18="Yes",$B18=$F18),0.5,1)))</f>
      </c>
      <c r="O18" s="14">
        <f>IF(OR($A18="",$B18="",O$3=""),0,IF(OR($B18&gt;O$3+4,$F18&lt;O$3),0,NETWORKDAYS(MAX($B18,O$3),MIN($F18,O$3+4),'Public holidays'!$A$4:$A$60)*IF(AND($D18="Yes",$B18=$F18),0.5,1)))</f>
      </c>
      <c r="P18" s="14">
        <f>IF(OR($A18="",$B18="",P$3=""),0,IF(OR($B18&gt;P$3+4,$F18&lt;P$3),0,NETWORKDAYS(MAX($B18,P$3),MIN($F18,P$3+4),'Public holidays'!$A$4:$A$60)*IF(AND($D18="Yes",$B18=$F18),0.5,1)))</f>
      </c>
      <c r="Q18" s="14">
        <f>IF(OR($A18="",$B18="",Q$3=""),0,IF(OR($B18&gt;Q$3+4,$F18&lt;Q$3),0,NETWORKDAYS(MAX($B18,Q$3),MIN($F18,Q$3+4),'Public holidays'!$A$4:$A$60)*IF(AND($D18="Yes",$B18=$F18),0.5,1)))</f>
      </c>
      <c r="R18" s="14">
        <f>IF(OR($A18="",$B18="",R$3=""),0,IF(OR($B18&gt;R$3+4,$F18&lt;R$3),0,NETWORKDAYS(MAX($B18,R$3),MIN($F18,R$3+4),'Public holidays'!$A$4:$A$60)*IF(AND($D18="Yes",$B18=$F18),0.5,1)))</f>
      </c>
    </row>
    <row r="19" spans="1:18">
      <c r="A19" s="4"/>
      <c r="B19" s="10"/>
      <c r="C19" s="10"/>
      <c r="D19" s="4"/>
      <c r="E19" s="4"/>
      <c r="F19">
        <f>IF($B19="","",IF($C19="",$B19,$C19))</f>
      </c>
      <c r="G19" s="14">
        <f>IF(OR($A19="",$B19="",G$3=""),0,IF(OR($B19&gt;G$3+4,$F19&lt;G$3),0,NETWORKDAYS(MAX($B19,G$3),MIN($F19,G$3+4),'Public holidays'!$A$4:$A$60)*IF(AND($D19="Yes",$B19=$F19),0.5,1)))</f>
      </c>
      <c r="H19" s="14">
        <f>IF(OR($A19="",$B19="",H$3=""),0,IF(OR($B19&gt;H$3+4,$F19&lt;H$3),0,NETWORKDAYS(MAX($B19,H$3),MIN($F19,H$3+4),'Public holidays'!$A$4:$A$60)*IF(AND($D19="Yes",$B19=$F19),0.5,1)))</f>
      </c>
      <c r="I19" s="14">
        <f>IF(OR($A19="",$B19="",I$3=""),0,IF(OR($B19&gt;I$3+4,$F19&lt;I$3),0,NETWORKDAYS(MAX($B19,I$3),MIN($F19,I$3+4),'Public holidays'!$A$4:$A$60)*IF(AND($D19="Yes",$B19=$F19),0.5,1)))</f>
      </c>
      <c r="J19" s="14">
        <f>IF(OR($A19="",$B19="",J$3=""),0,IF(OR($B19&gt;J$3+4,$F19&lt;J$3),0,NETWORKDAYS(MAX($B19,J$3),MIN($F19,J$3+4),'Public holidays'!$A$4:$A$60)*IF(AND($D19="Yes",$B19=$F19),0.5,1)))</f>
      </c>
      <c r="K19" s="14">
        <f>IF(OR($A19="",$B19="",K$3=""),0,IF(OR($B19&gt;K$3+4,$F19&lt;K$3),0,NETWORKDAYS(MAX($B19,K$3),MIN($F19,K$3+4),'Public holidays'!$A$4:$A$60)*IF(AND($D19="Yes",$B19=$F19),0.5,1)))</f>
      </c>
      <c r="L19" s="14">
        <f>IF(OR($A19="",$B19="",L$3=""),0,IF(OR($B19&gt;L$3+4,$F19&lt;L$3),0,NETWORKDAYS(MAX($B19,L$3),MIN($F19,L$3+4),'Public holidays'!$A$4:$A$60)*IF(AND($D19="Yes",$B19=$F19),0.5,1)))</f>
      </c>
      <c r="M19" s="14">
        <f>IF(OR($A19="",$B19="",M$3=""),0,IF(OR($B19&gt;M$3+4,$F19&lt;M$3),0,NETWORKDAYS(MAX($B19,M$3),MIN($F19,M$3+4),'Public holidays'!$A$4:$A$60)*IF(AND($D19="Yes",$B19=$F19),0.5,1)))</f>
      </c>
      <c r="N19" s="14">
        <f>IF(OR($A19="",$B19="",N$3=""),0,IF(OR($B19&gt;N$3+4,$F19&lt;N$3),0,NETWORKDAYS(MAX($B19,N$3),MIN($F19,N$3+4),'Public holidays'!$A$4:$A$60)*IF(AND($D19="Yes",$B19=$F19),0.5,1)))</f>
      </c>
      <c r="O19" s="14">
        <f>IF(OR($A19="",$B19="",O$3=""),0,IF(OR($B19&gt;O$3+4,$F19&lt;O$3),0,NETWORKDAYS(MAX($B19,O$3),MIN($F19,O$3+4),'Public holidays'!$A$4:$A$60)*IF(AND($D19="Yes",$B19=$F19),0.5,1)))</f>
      </c>
      <c r="P19" s="14">
        <f>IF(OR($A19="",$B19="",P$3=""),0,IF(OR($B19&gt;P$3+4,$F19&lt;P$3),0,NETWORKDAYS(MAX($B19,P$3),MIN($F19,P$3+4),'Public holidays'!$A$4:$A$60)*IF(AND($D19="Yes",$B19=$F19),0.5,1)))</f>
      </c>
      <c r="Q19" s="14">
        <f>IF(OR($A19="",$B19="",Q$3=""),0,IF(OR($B19&gt;Q$3+4,$F19&lt;Q$3),0,NETWORKDAYS(MAX($B19,Q$3),MIN($F19,Q$3+4),'Public holidays'!$A$4:$A$60)*IF(AND($D19="Yes",$B19=$F19),0.5,1)))</f>
      </c>
      <c r="R19" s="14">
        <f>IF(OR($A19="",$B19="",R$3=""),0,IF(OR($B19&gt;R$3+4,$F19&lt;R$3),0,NETWORKDAYS(MAX($B19,R$3),MIN($F19,R$3+4),'Public holidays'!$A$4:$A$60)*IF(AND($D19="Yes",$B19=$F19),0.5,1)))</f>
      </c>
    </row>
    <row r="20" spans="1:18">
      <c r="A20" s="4"/>
      <c r="B20" s="10"/>
      <c r="C20" s="10"/>
      <c r="D20" s="4"/>
      <c r="E20" s="4"/>
      <c r="F20">
        <f>IF($B20="","",IF($C20="",$B20,$C20))</f>
      </c>
      <c r="G20" s="14">
        <f>IF(OR($A20="",$B20="",G$3=""),0,IF(OR($B20&gt;G$3+4,$F20&lt;G$3),0,NETWORKDAYS(MAX($B20,G$3),MIN($F20,G$3+4),'Public holidays'!$A$4:$A$60)*IF(AND($D20="Yes",$B20=$F20),0.5,1)))</f>
      </c>
      <c r="H20" s="14">
        <f>IF(OR($A20="",$B20="",H$3=""),0,IF(OR($B20&gt;H$3+4,$F20&lt;H$3),0,NETWORKDAYS(MAX($B20,H$3),MIN($F20,H$3+4),'Public holidays'!$A$4:$A$60)*IF(AND($D20="Yes",$B20=$F20),0.5,1)))</f>
      </c>
      <c r="I20" s="14">
        <f>IF(OR($A20="",$B20="",I$3=""),0,IF(OR($B20&gt;I$3+4,$F20&lt;I$3),0,NETWORKDAYS(MAX($B20,I$3),MIN($F20,I$3+4),'Public holidays'!$A$4:$A$60)*IF(AND($D20="Yes",$B20=$F20),0.5,1)))</f>
      </c>
      <c r="J20" s="14">
        <f>IF(OR($A20="",$B20="",J$3=""),0,IF(OR($B20&gt;J$3+4,$F20&lt;J$3),0,NETWORKDAYS(MAX($B20,J$3),MIN($F20,J$3+4),'Public holidays'!$A$4:$A$60)*IF(AND($D20="Yes",$B20=$F20),0.5,1)))</f>
      </c>
      <c r="K20" s="14">
        <f>IF(OR($A20="",$B20="",K$3=""),0,IF(OR($B20&gt;K$3+4,$F20&lt;K$3),0,NETWORKDAYS(MAX($B20,K$3),MIN($F20,K$3+4),'Public holidays'!$A$4:$A$60)*IF(AND($D20="Yes",$B20=$F20),0.5,1)))</f>
      </c>
      <c r="L20" s="14">
        <f>IF(OR($A20="",$B20="",L$3=""),0,IF(OR($B20&gt;L$3+4,$F20&lt;L$3),0,NETWORKDAYS(MAX($B20,L$3),MIN($F20,L$3+4),'Public holidays'!$A$4:$A$60)*IF(AND($D20="Yes",$B20=$F20),0.5,1)))</f>
      </c>
      <c r="M20" s="14">
        <f>IF(OR($A20="",$B20="",M$3=""),0,IF(OR($B20&gt;M$3+4,$F20&lt;M$3),0,NETWORKDAYS(MAX($B20,M$3),MIN($F20,M$3+4),'Public holidays'!$A$4:$A$60)*IF(AND($D20="Yes",$B20=$F20),0.5,1)))</f>
      </c>
      <c r="N20" s="14">
        <f>IF(OR($A20="",$B20="",N$3=""),0,IF(OR($B20&gt;N$3+4,$F20&lt;N$3),0,NETWORKDAYS(MAX($B20,N$3),MIN($F20,N$3+4),'Public holidays'!$A$4:$A$60)*IF(AND($D20="Yes",$B20=$F20),0.5,1)))</f>
      </c>
      <c r="O20" s="14">
        <f>IF(OR($A20="",$B20="",O$3=""),0,IF(OR($B20&gt;O$3+4,$F20&lt;O$3),0,NETWORKDAYS(MAX($B20,O$3),MIN($F20,O$3+4),'Public holidays'!$A$4:$A$60)*IF(AND($D20="Yes",$B20=$F20),0.5,1)))</f>
      </c>
      <c r="P20" s="14">
        <f>IF(OR($A20="",$B20="",P$3=""),0,IF(OR($B20&gt;P$3+4,$F20&lt;P$3),0,NETWORKDAYS(MAX($B20,P$3),MIN($F20,P$3+4),'Public holidays'!$A$4:$A$60)*IF(AND($D20="Yes",$B20=$F20),0.5,1)))</f>
      </c>
      <c r="Q20" s="14">
        <f>IF(OR($A20="",$B20="",Q$3=""),0,IF(OR($B20&gt;Q$3+4,$F20&lt;Q$3),0,NETWORKDAYS(MAX($B20,Q$3),MIN($F20,Q$3+4),'Public holidays'!$A$4:$A$60)*IF(AND($D20="Yes",$B20=$F20),0.5,1)))</f>
      </c>
      <c r="R20" s="14">
        <f>IF(OR($A20="",$B20="",R$3=""),0,IF(OR($B20&gt;R$3+4,$F20&lt;R$3),0,NETWORKDAYS(MAX($B20,R$3),MIN($F20,R$3+4),'Public holidays'!$A$4:$A$60)*IF(AND($D20="Yes",$B20=$F20),0.5,1)))</f>
      </c>
    </row>
    <row r="21" spans="1:18">
      <c r="A21" s="4"/>
      <c r="B21" s="10"/>
      <c r="C21" s="10"/>
      <c r="D21" s="4"/>
      <c r="E21" s="4"/>
      <c r="F21">
        <f>IF($B21="","",IF($C21="",$B21,$C21))</f>
      </c>
      <c r="G21" s="14">
        <f>IF(OR($A21="",$B21="",G$3=""),0,IF(OR($B21&gt;G$3+4,$F21&lt;G$3),0,NETWORKDAYS(MAX($B21,G$3),MIN($F21,G$3+4),'Public holidays'!$A$4:$A$60)*IF(AND($D21="Yes",$B21=$F21),0.5,1)))</f>
      </c>
      <c r="H21" s="14">
        <f>IF(OR($A21="",$B21="",H$3=""),0,IF(OR($B21&gt;H$3+4,$F21&lt;H$3),0,NETWORKDAYS(MAX($B21,H$3),MIN($F21,H$3+4),'Public holidays'!$A$4:$A$60)*IF(AND($D21="Yes",$B21=$F21),0.5,1)))</f>
      </c>
      <c r="I21" s="14">
        <f>IF(OR($A21="",$B21="",I$3=""),0,IF(OR($B21&gt;I$3+4,$F21&lt;I$3),0,NETWORKDAYS(MAX($B21,I$3),MIN($F21,I$3+4),'Public holidays'!$A$4:$A$60)*IF(AND($D21="Yes",$B21=$F21),0.5,1)))</f>
      </c>
      <c r="J21" s="14">
        <f>IF(OR($A21="",$B21="",J$3=""),0,IF(OR($B21&gt;J$3+4,$F21&lt;J$3),0,NETWORKDAYS(MAX($B21,J$3),MIN($F21,J$3+4),'Public holidays'!$A$4:$A$60)*IF(AND($D21="Yes",$B21=$F21),0.5,1)))</f>
      </c>
      <c r="K21" s="14">
        <f>IF(OR($A21="",$B21="",K$3=""),0,IF(OR($B21&gt;K$3+4,$F21&lt;K$3),0,NETWORKDAYS(MAX($B21,K$3),MIN($F21,K$3+4),'Public holidays'!$A$4:$A$60)*IF(AND($D21="Yes",$B21=$F21),0.5,1)))</f>
      </c>
      <c r="L21" s="14">
        <f>IF(OR($A21="",$B21="",L$3=""),0,IF(OR($B21&gt;L$3+4,$F21&lt;L$3),0,NETWORKDAYS(MAX($B21,L$3),MIN($F21,L$3+4),'Public holidays'!$A$4:$A$60)*IF(AND($D21="Yes",$B21=$F21),0.5,1)))</f>
      </c>
      <c r="M21" s="14">
        <f>IF(OR($A21="",$B21="",M$3=""),0,IF(OR($B21&gt;M$3+4,$F21&lt;M$3),0,NETWORKDAYS(MAX($B21,M$3),MIN($F21,M$3+4),'Public holidays'!$A$4:$A$60)*IF(AND($D21="Yes",$B21=$F21),0.5,1)))</f>
      </c>
      <c r="N21" s="14">
        <f>IF(OR($A21="",$B21="",N$3=""),0,IF(OR($B21&gt;N$3+4,$F21&lt;N$3),0,NETWORKDAYS(MAX($B21,N$3),MIN($F21,N$3+4),'Public holidays'!$A$4:$A$60)*IF(AND($D21="Yes",$B21=$F21),0.5,1)))</f>
      </c>
      <c r="O21" s="14">
        <f>IF(OR($A21="",$B21="",O$3=""),0,IF(OR($B21&gt;O$3+4,$F21&lt;O$3),0,NETWORKDAYS(MAX($B21,O$3),MIN($F21,O$3+4),'Public holidays'!$A$4:$A$60)*IF(AND($D21="Yes",$B21=$F21),0.5,1)))</f>
      </c>
      <c r="P21" s="14">
        <f>IF(OR($A21="",$B21="",P$3=""),0,IF(OR($B21&gt;P$3+4,$F21&lt;P$3),0,NETWORKDAYS(MAX($B21,P$3),MIN($F21,P$3+4),'Public holidays'!$A$4:$A$60)*IF(AND($D21="Yes",$B21=$F21),0.5,1)))</f>
      </c>
      <c r="Q21" s="14">
        <f>IF(OR($A21="",$B21="",Q$3=""),0,IF(OR($B21&gt;Q$3+4,$F21&lt;Q$3),0,NETWORKDAYS(MAX($B21,Q$3),MIN($F21,Q$3+4),'Public holidays'!$A$4:$A$60)*IF(AND($D21="Yes",$B21=$F21),0.5,1)))</f>
      </c>
      <c r="R21" s="14">
        <f>IF(OR($A21="",$B21="",R$3=""),0,IF(OR($B21&gt;R$3+4,$F21&lt;R$3),0,NETWORKDAYS(MAX($B21,R$3),MIN($F21,R$3+4),'Public holidays'!$A$4:$A$60)*IF(AND($D21="Yes",$B21=$F21),0.5,1)))</f>
      </c>
    </row>
    <row r="22" spans="1:18">
      <c r="A22" s="4"/>
      <c r="B22" s="10"/>
      <c r="C22" s="10"/>
      <c r="D22" s="4"/>
      <c r="E22" s="4"/>
      <c r="F22">
        <f>IF($B22="","",IF($C22="",$B22,$C22))</f>
      </c>
      <c r="G22" s="14">
        <f>IF(OR($A22="",$B22="",G$3=""),0,IF(OR($B22&gt;G$3+4,$F22&lt;G$3),0,NETWORKDAYS(MAX($B22,G$3),MIN($F22,G$3+4),'Public holidays'!$A$4:$A$60)*IF(AND($D22="Yes",$B22=$F22),0.5,1)))</f>
      </c>
      <c r="H22" s="14">
        <f>IF(OR($A22="",$B22="",H$3=""),0,IF(OR($B22&gt;H$3+4,$F22&lt;H$3),0,NETWORKDAYS(MAX($B22,H$3),MIN($F22,H$3+4),'Public holidays'!$A$4:$A$60)*IF(AND($D22="Yes",$B22=$F22),0.5,1)))</f>
      </c>
      <c r="I22" s="14">
        <f>IF(OR($A22="",$B22="",I$3=""),0,IF(OR($B22&gt;I$3+4,$F22&lt;I$3),0,NETWORKDAYS(MAX($B22,I$3),MIN($F22,I$3+4),'Public holidays'!$A$4:$A$60)*IF(AND($D22="Yes",$B22=$F22),0.5,1)))</f>
      </c>
      <c r="J22" s="14">
        <f>IF(OR($A22="",$B22="",J$3=""),0,IF(OR($B22&gt;J$3+4,$F22&lt;J$3),0,NETWORKDAYS(MAX($B22,J$3),MIN($F22,J$3+4),'Public holidays'!$A$4:$A$60)*IF(AND($D22="Yes",$B22=$F22),0.5,1)))</f>
      </c>
      <c r="K22" s="14">
        <f>IF(OR($A22="",$B22="",K$3=""),0,IF(OR($B22&gt;K$3+4,$F22&lt;K$3),0,NETWORKDAYS(MAX($B22,K$3),MIN($F22,K$3+4),'Public holidays'!$A$4:$A$60)*IF(AND($D22="Yes",$B22=$F22),0.5,1)))</f>
      </c>
      <c r="L22" s="14">
        <f>IF(OR($A22="",$B22="",L$3=""),0,IF(OR($B22&gt;L$3+4,$F22&lt;L$3),0,NETWORKDAYS(MAX($B22,L$3),MIN($F22,L$3+4),'Public holidays'!$A$4:$A$60)*IF(AND($D22="Yes",$B22=$F22),0.5,1)))</f>
      </c>
      <c r="M22" s="14">
        <f>IF(OR($A22="",$B22="",M$3=""),0,IF(OR($B22&gt;M$3+4,$F22&lt;M$3),0,NETWORKDAYS(MAX($B22,M$3),MIN($F22,M$3+4),'Public holidays'!$A$4:$A$60)*IF(AND($D22="Yes",$B22=$F22),0.5,1)))</f>
      </c>
      <c r="N22" s="14">
        <f>IF(OR($A22="",$B22="",N$3=""),0,IF(OR($B22&gt;N$3+4,$F22&lt;N$3),0,NETWORKDAYS(MAX($B22,N$3),MIN($F22,N$3+4),'Public holidays'!$A$4:$A$60)*IF(AND($D22="Yes",$B22=$F22),0.5,1)))</f>
      </c>
      <c r="O22" s="14">
        <f>IF(OR($A22="",$B22="",O$3=""),0,IF(OR($B22&gt;O$3+4,$F22&lt;O$3),0,NETWORKDAYS(MAX($B22,O$3),MIN($F22,O$3+4),'Public holidays'!$A$4:$A$60)*IF(AND($D22="Yes",$B22=$F22),0.5,1)))</f>
      </c>
      <c r="P22" s="14">
        <f>IF(OR($A22="",$B22="",P$3=""),0,IF(OR($B22&gt;P$3+4,$F22&lt;P$3),0,NETWORKDAYS(MAX($B22,P$3),MIN($F22,P$3+4),'Public holidays'!$A$4:$A$60)*IF(AND($D22="Yes",$B22=$F22),0.5,1)))</f>
      </c>
      <c r="Q22" s="14">
        <f>IF(OR($A22="",$B22="",Q$3=""),0,IF(OR($B22&gt;Q$3+4,$F22&lt;Q$3),0,NETWORKDAYS(MAX($B22,Q$3),MIN($F22,Q$3+4),'Public holidays'!$A$4:$A$60)*IF(AND($D22="Yes",$B22=$F22),0.5,1)))</f>
      </c>
      <c r="R22" s="14">
        <f>IF(OR($A22="",$B22="",R$3=""),0,IF(OR($B22&gt;R$3+4,$F22&lt;R$3),0,NETWORKDAYS(MAX($B22,R$3),MIN($F22,R$3+4),'Public holidays'!$A$4:$A$60)*IF(AND($D22="Yes",$B22=$F22),0.5,1)))</f>
      </c>
    </row>
    <row r="23" spans="1:18">
      <c r="A23" s="4"/>
      <c r="B23" s="10"/>
      <c r="C23" s="10"/>
      <c r="D23" s="4"/>
      <c r="E23" s="4"/>
      <c r="F23">
        <f>IF($B23="","",IF($C23="",$B23,$C23))</f>
      </c>
      <c r="G23" s="14">
        <f>IF(OR($A23="",$B23="",G$3=""),0,IF(OR($B23&gt;G$3+4,$F23&lt;G$3),0,NETWORKDAYS(MAX($B23,G$3),MIN($F23,G$3+4),'Public holidays'!$A$4:$A$60)*IF(AND($D23="Yes",$B23=$F23),0.5,1)))</f>
      </c>
      <c r="H23" s="14">
        <f>IF(OR($A23="",$B23="",H$3=""),0,IF(OR($B23&gt;H$3+4,$F23&lt;H$3),0,NETWORKDAYS(MAX($B23,H$3),MIN($F23,H$3+4),'Public holidays'!$A$4:$A$60)*IF(AND($D23="Yes",$B23=$F23),0.5,1)))</f>
      </c>
      <c r="I23" s="14">
        <f>IF(OR($A23="",$B23="",I$3=""),0,IF(OR($B23&gt;I$3+4,$F23&lt;I$3),0,NETWORKDAYS(MAX($B23,I$3),MIN($F23,I$3+4),'Public holidays'!$A$4:$A$60)*IF(AND($D23="Yes",$B23=$F23),0.5,1)))</f>
      </c>
      <c r="J23" s="14">
        <f>IF(OR($A23="",$B23="",J$3=""),0,IF(OR($B23&gt;J$3+4,$F23&lt;J$3),0,NETWORKDAYS(MAX($B23,J$3),MIN($F23,J$3+4),'Public holidays'!$A$4:$A$60)*IF(AND($D23="Yes",$B23=$F23),0.5,1)))</f>
      </c>
      <c r="K23" s="14">
        <f>IF(OR($A23="",$B23="",K$3=""),0,IF(OR($B23&gt;K$3+4,$F23&lt;K$3),0,NETWORKDAYS(MAX($B23,K$3),MIN($F23,K$3+4),'Public holidays'!$A$4:$A$60)*IF(AND($D23="Yes",$B23=$F23),0.5,1)))</f>
      </c>
      <c r="L23" s="14">
        <f>IF(OR($A23="",$B23="",L$3=""),0,IF(OR($B23&gt;L$3+4,$F23&lt;L$3),0,NETWORKDAYS(MAX($B23,L$3),MIN($F23,L$3+4),'Public holidays'!$A$4:$A$60)*IF(AND($D23="Yes",$B23=$F23),0.5,1)))</f>
      </c>
      <c r="M23" s="14">
        <f>IF(OR($A23="",$B23="",M$3=""),0,IF(OR($B23&gt;M$3+4,$F23&lt;M$3),0,NETWORKDAYS(MAX($B23,M$3),MIN($F23,M$3+4),'Public holidays'!$A$4:$A$60)*IF(AND($D23="Yes",$B23=$F23),0.5,1)))</f>
      </c>
      <c r="N23" s="14">
        <f>IF(OR($A23="",$B23="",N$3=""),0,IF(OR($B23&gt;N$3+4,$F23&lt;N$3),0,NETWORKDAYS(MAX($B23,N$3),MIN($F23,N$3+4),'Public holidays'!$A$4:$A$60)*IF(AND($D23="Yes",$B23=$F23),0.5,1)))</f>
      </c>
      <c r="O23" s="14">
        <f>IF(OR($A23="",$B23="",O$3=""),0,IF(OR($B23&gt;O$3+4,$F23&lt;O$3),0,NETWORKDAYS(MAX($B23,O$3),MIN($F23,O$3+4),'Public holidays'!$A$4:$A$60)*IF(AND($D23="Yes",$B23=$F23),0.5,1)))</f>
      </c>
      <c r="P23" s="14">
        <f>IF(OR($A23="",$B23="",P$3=""),0,IF(OR($B23&gt;P$3+4,$F23&lt;P$3),0,NETWORKDAYS(MAX($B23,P$3),MIN($F23,P$3+4),'Public holidays'!$A$4:$A$60)*IF(AND($D23="Yes",$B23=$F23),0.5,1)))</f>
      </c>
      <c r="Q23" s="14">
        <f>IF(OR($A23="",$B23="",Q$3=""),0,IF(OR($B23&gt;Q$3+4,$F23&lt;Q$3),0,NETWORKDAYS(MAX($B23,Q$3),MIN($F23,Q$3+4),'Public holidays'!$A$4:$A$60)*IF(AND($D23="Yes",$B23=$F23),0.5,1)))</f>
      </c>
      <c r="R23" s="14">
        <f>IF(OR($A23="",$B23="",R$3=""),0,IF(OR($B23&gt;R$3+4,$F23&lt;R$3),0,NETWORKDAYS(MAX($B23,R$3),MIN($F23,R$3+4),'Public holidays'!$A$4:$A$60)*IF(AND($D23="Yes",$B23=$F23),0.5,1)))</f>
      </c>
    </row>
    <row r="24" spans="1:18">
      <c r="A24" s="4"/>
      <c r="B24" s="10"/>
      <c r="C24" s="10"/>
      <c r="D24" s="4"/>
      <c r="E24" s="4"/>
      <c r="F24">
        <f>IF($B24="","",IF($C24="",$B24,$C24))</f>
      </c>
      <c r="G24" s="14">
        <f>IF(OR($A24="",$B24="",G$3=""),0,IF(OR($B24&gt;G$3+4,$F24&lt;G$3),0,NETWORKDAYS(MAX($B24,G$3),MIN($F24,G$3+4),'Public holidays'!$A$4:$A$60)*IF(AND($D24="Yes",$B24=$F24),0.5,1)))</f>
      </c>
      <c r="H24" s="14">
        <f>IF(OR($A24="",$B24="",H$3=""),0,IF(OR($B24&gt;H$3+4,$F24&lt;H$3),0,NETWORKDAYS(MAX($B24,H$3),MIN($F24,H$3+4),'Public holidays'!$A$4:$A$60)*IF(AND($D24="Yes",$B24=$F24),0.5,1)))</f>
      </c>
      <c r="I24" s="14">
        <f>IF(OR($A24="",$B24="",I$3=""),0,IF(OR($B24&gt;I$3+4,$F24&lt;I$3),0,NETWORKDAYS(MAX($B24,I$3),MIN($F24,I$3+4),'Public holidays'!$A$4:$A$60)*IF(AND($D24="Yes",$B24=$F24),0.5,1)))</f>
      </c>
      <c r="J24" s="14">
        <f>IF(OR($A24="",$B24="",J$3=""),0,IF(OR($B24&gt;J$3+4,$F24&lt;J$3),0,NETWORKDAYS(MAX($B24,J$3),MIN($F24,J$3+4),'Public holidays'!$A$4:$A$60)*IF(AND($D24="Yes",$B24=$F24),0.5,1)))</f>
      </c>
      <c r="K24" s="14">
        <f>IF(OR($A24="",$B24="",K$3=""),0,IF(OR($B24&gt;K$3+4,$F24&lt;K$3),0,NETWORKDAYS(MAX($B24,K$3),MIN($F24,K$3+4),'Public holidays'!$A$4:$A$60)*IF(AND($D24="Yes",$B24=$F24),0.5,1)))</f>
      </c>
      <c r="L24" s="14">
        <f>IF(OR($A24="",$B24="",L$3=""),0,IF(OR($B24&gt;L$3+4,$F24&lt;L$3),0,NETWORKDAYS(MAX($B24,L$3),MIN($F24,L$3+4),'Public holidays'!$A$4:$A$60)*IF(AND($D24="Yes",$B24=$F24),0.5,1)))</f>
      </c>
      <c r="M24" s="14">
        <f>IF(OR($A24="",$B24="",M$3=""),0,IF(OR($B24&gt;M$3+4,$F24&lt;M$3),0,NETWORKDAYS(MAX($B24,M$3),MIN($F24,M$3+4),'Public holidays'!$A$4:$A$60)*IF(AND($D24="Yes",$B24=$F24),0.5,1)))</f>
      </c>
      <c r="N24" s="14">
        <f>IF(OR($A24="",$B24="",N$3=""),0,IF(OR($B24&gt;N$3+4,$F24&lt;N$3),0,NETWORKDAYS(MAX($B24,N$3),MIN($F24,N$3+4),'Public holidays'!$A$4:$A$60)*IF(AND($D24="Yes",$B24=$F24),0.5,1)))</f>
      </c>
      <c r="O24" s="14">
        <f>IF(OR($A24="",$B24="",O$3=""),0,IF(OR($B24&gt;O$3+4,$F24&lt;O$3),0,NETWORKDAYS(MAX($B24,O$3),MIN($F24,O$3+4),'Public holidays'!$A$4:$A$60)*IF(AND($D24="Yes",$B24=$F24),0.5,1)))</f>
      </c>
      <c r="P24" s="14">
        <f>IF(OR($A24="",$B24="",P$3=""),0,IF(OR($B24&gt;P$3+4,$F24&lt;P$3),0,NETWORKDAYS(MAX($B24,P$3),MIN($F24,P$3+4),'Public holidays'!$A$4:$A$60)*IF(AND($D24="Yes",$B24=$F24),0.5,1)))</f>
      </c>
      <c r="Q24" s="14">
        <f>IF(OR($A24="",$B24="",Q$3=""),0,IF(OR($B24&gt;Q$3+4,$F24&lt;Q$3),0,NETWORKDAYS(MAX($B24,Q$3),MIN($F24,Q$3+4),'Public holidays'!$A$4:$A$60)*IF(AND($D24="Yes",$B24=$F24),0.5,1)))</f>
      </c>
      <c r="R24" s="14">
        <f>IF(OR($A24="",$B24="",R$3=""),0,IF(OR($B24&gt;R$3+4,$F24&lt;R$3),0,NETWORKDAYS(MAX($B24,R$3),MIN($F24,R$3+4),'Public holidays'!$A$4:$A$60)*IF(AND($D24="Yes",$B24=$F24),0.5,1)))</f>
      </c>
    </row>
    <row r="25" spans="1:18">
      <c r="A25" s="4"/>
      <c r="B25" s="10"/>
      <c r="C25" s="10"/>
      <c r="D25" s="4"/>
      <c r="E25" s="4"/>
      <c r="F25">
        <f>IF($B25="","",IF($C25="",$B25,$C25))</f>
      </c>
      <c r="G25" s="14">
        <f>IF(OR($A25="",$B25="",G$3=""),0,IF(OR($B25&gt;G$3+4,$F25&lt;G$3),0,NETWORKDAYS(MAX($B25,G$3),MIN($F25,G$3+4),'Public holidays'!$A$4:$A$60)*IF(AND($D25="Yes",$B25=$F25),0.5,1)))</f>
      </c>
      <c r="H25" s="14">
        <f>IF(OR($A25="",$B25="",H$3=""),0,IF(OR($B25&gt;H$3+4,$F25&lt;H$3),0,NETWORKDAYS(MAX($B25,H$3),MIN($F25,H$3+4),'Public holidays'!$A$4:$A$60)*IF(AND($D25="Yes",$B25=$F25),0.5,1)))</f>
      </c>
      <c r="I25" s="14">
        <f>IF(OR($A25="",$B25="",I$3=""),0,IF(OR($B25&gt;I$3+4,$F25&lt;I$3),0,NETWORKDAYS(MAX($B25,I$3),MIN($F25,I$3+4),'Public holidays'!$A$4:$A$60)*IF(AND($D25="Yes",$B25=$F25),0.5,1)))</f>
      </c>
      <c r="J25" s="14">
        <f>IF(OR($A25="",$B25="",J$3=""),0,IF(OR($B25&gt;J$3+4,$F25&lt;J$3),0,NETWORKDAYS(MAX($B25,J$3),MIN($F25,J$3+4),'Public holidays'!$A$4:$A$60)*IF(AND($D25="Yes",$B25=$F25),0.5,1)))</f>
      </c>
      <c r="K25" s="14">
        <f>IF(OR($A25="",$B25="",K$3=""),0,IF(OR($B25&gt;K$3+4,$F25&lt;K$3),0,NETWORKDAYS(MAX($B25,K$3),MIN($F25,K$3+4),'Public holidays'!$A$4:$A$60)*IF(AND($D25="Yes",$B25=$F25),0.5,1)))</f>
      </c>
      <c r="L25" s="14">
        <f>IF(OR($A25="",$B25="",L$3=""),0,IF(OR($B25&gt;L$3+4,$F25&lt;L$3),0,NETWORKDAYS(MAX($B25,L$3),MIN($F25,L$3+4),'Public holidays'!$A$4:$A$60)*IF(AND($D25="Yes",$B25=$F25),0.5,1)))</f>
      </c>
      <c r="M25" s="14">
        <f>IF(OR($A25="",$B25="",M$3=""),0,IF(OR($B25&gt;M$3+4,$F25&lt;M$3),0,NETWORKDAYS(MAX($B25,M$3),MIN($F25,M$3+4),'Public holidays'!$A$4:$A$60)*IF(AND($D25="Yes",$B25=$F25),0.5,1)))</f>
      </c>
      <c r="N25" s="14">
        <f>IF(OR($A25="",$B25="",N$3=""),0,IF(OR($B25&gt;N$3+4,$F25&lt;N$3),0,NETWORKDAYS(MAX($B25,N$3),MIN($F25,N$3+4),'Public holidays'!$A$4:$A$60)*IF(AND($D25="Yes",$B25=$F25),0.5,1)))</f>
      </c>
      <c r="O25" s="14">
        <f>IF(OR($A25="",$B25="",O$3=""),0,IF(OR($B25&gt;O$3+4,$F25&lt;O$3),0,NETWORKDAYS(MAX($B25,O$3),MIN($F25,O$3+4),'Public holidays'!$A$4:$A$60)*IF(AND($D25="Yes",$B25=$F25),0.5,1)))</f>
      </c>
      <c r="P25" s="14">
        <f>IF(OR($A25="",$B25="",P$3=""),0,IF(OR($B25&gt;P$3+4,$F25&lt;P$3),0,NETWORKDAYS(MAX($B25,P$3),MIN($F25,P$3+4),'Public holidays'!$A$4:$A$60)*IF(AND($D25="Yes",$B25=$F25),0.5,1)))</f>
      </c>
      <c r="Q25" s="14">
        <f>IF(OR($A25="",$B25="",Q$3=""),0,IF(OR($B25&gt;Q$3+4,$F25&lt;Q$3),0,NETWORKDAYS(MAX($B25,Q$3),MIN($F25,Q$3+4),'Public holidays'!$A$4:$A$60)*IF(AND($D25="Yes",$B25=$F25),0.5,1)))</f>
      </c>
      <c r="R25" s="14">
        <f>IF(OR($A25="",$B25="",R$3=""),0,IF(OR($B25&gt;R$3+4,$F25&lt;R$3),0,NETWORKDAYS(MAX($B25,R$3),MIN($F25,R$3+4),'Public holidays'!$A$4:$A$60)*IF(AND($D25="Yes",$B25=$F25),0.5,1)))</f>
      </c>
    </row>
    <row r="26" spans="1:18">
      <c r="A26" s="4"/>
      <c r="B26" s="10"/>
      <c r="C26" s="10"/>
      <c r="D26" s="4"/>
      <c r="E26" s="4"/>
      <c r="F26">
        <f>IF($B26="","",IF($C26="",$B26,$C26))</f>
      </c>
      <c r="G26" s="14">
        <f>IF(OR($A26="",$B26="",G$3=""),0,IF(OR($B26&gt;G$3+4,$F26&lt;G$3),0,NETWORKDAYS(MAX($B26,G$3),MIN($F26,G$3+4),'Public holidays'!$A$4:$A$60)*IF(AND($D26="Yes",$B26=$F26),0.5,1)))</f>
      </c>
      <c r="H26" s="14">
        <f>IF(OR($A26="",$B26="",H$3=""),0,IF(OR($B26&gt;H$3+4,$F26&lt;H$3),0,NETWORKDAYS(MAX($B26,H$3),MIN($F26,H$3+4),'Public holidays'!$A$4:$A$60)*IF(AND($D26="Yes",$B26=$F26),0.5,1)))</f>
      </c>
      <c r="I26" s="14">
        <f>IF(OR($A26="",$B26="",I$3=""),0,IF(OR($B26&gt;I$3+4,$F26&lt;I$3),0,NETWORKDAYS(MAX($B26,I$3),MIN($F26,I$3+4),'Public holidays'!$A$4:$A$60)*IF(AND($D26="Yes",$B26=$F26),0.5,1)))</f>
      </c>
      <c r="J26" s="14">
        <f>IF(OR($A26="",$B26="",J$3=""),0,IF(OR($B26&gt;J$3+4,$F26&lt;J$3),0,NETWORKDAYS(MAX($B26,J$3),MIN($F26,J$3+4),'Public holidays'!$A$4:$A$60)*IF(AND($D26="Yes",$B26=$F26),0.5,1)))</f>
      </c>
      <c r="K26" s="14">
        <f>IF(OR($A26="",$B26="",K$3=""),0,IF(OR($B26&gt;K$3+4,$F26&lt;K$3),0,NETWORKDAYS(MAX($B26,K$3),MIN($F26,K$3+4),'Public holidays'!$A$4:$A$60)*IF(AND($D26="Yes",$B26=$F26),0.5,1)))</f>
      </c>
      <c r="L26" s="14">
        <f>IF(OR($A26="",$B26="",L$3=""),0,IF(OR($B26&gt;L$3+4,$F26&lt;L$3),0,NETWORKDAYS(MAX($B26,L$3),MIN($F26,L$3+4),'Public holidays'!$A$4:$A$60)*IF(AND($D26="Yes",$B26=$F26),0.5,1)))</f>
      </c>
      <c r="M26" s="14">
        <f>IF(OR($A26="",$B26="",M$3=""),0,IF(OR($B26&gt;M$3+4,$F26&lt;M$3),0,NETWORKDAYS(MAX($B26,M$3),MIN($F26,M$3+4),'Public holidays'!$A$4:$A$60)*IF(AND($D26="Yes",$B26=$F26),0.5,1)))</f>
      </c>
      <c r="N26" s="14">
        <f>IF(OR($A26="",$B26="",N$3=""),0,IF(OR($B26&gt;N$3+4,$F26&lt;N$3),0,NETWORKDAYS(MAX($B26,N$3),MIN($F26,N$3+4),'Public holidays'!$A$4:$A$60)*IF(AND($D26="Yes",$B26=$F26),0.5,1)))</f>
      </c>
      <c r="O26" s="14">
        <f>IF(OR($A26="",$B26="",O$3=""),0,IF(OR($B26&gt;O$3+4,$F26&lt;O$3),0,NETWORKDAYS(MAX($B26,O$3),MIN($F26,O$3+4),'Public holidays'!$A$4:$A$60)*IF(AND($D26="Yes",$B26=$F26),0.5,1)))</f>
      </c>
      <c r="P26" s="14">
        <f>IF(OR($A26="",$B26="",P$3=""),0,IF(OR($B26&gt;P$3+4,$F26&lt;P$3),0,NETWORKDAYS(MAX($B26,P$3),MIN($F26,P$3+4),'Public holidays'!$A$4:$A$60)*IF(AND($D26="Yes",$B26=$F26),0.5,1)))</f>
      </c>
      <c r="Q26" s="14">
        <f>IF(OR($A26="",$B26="",Q$3=""),0,IF(OR($B26&gt;Q$3+4,$F26&lt;Q$3),0,NETWORKDAYS(MAX($B26,Q$3),MIN($F26,Q$3+4),'Public holidays'!$A$4:$A$60)*IF(AND($D26="Yes",$B26=$F26),0.5,1)))</f>
      </c>
      <c r="R26" s="14">
        <f>IF(OR($A26="",$B26="",R$3=""),0,IF(OR($B26&gt;R$3+4,$F26&lt;R$3),0,NETWORKDAYS(MAX($B26,R$3),MIN($F26,R$3+4),'Public holidays'!$A$4:$A$60)*IF(AND($D26="Yes",$B26=$F26),0.5,1)))</f>
      </c>
    </row>
    <row r="27" spans="1:18">
      <c r="A27" s="4"/>
      <c r="B27" s="10"/>
      <c r="C27" s="10"/>
      <c r="D27" s="4"/>
      <c r="E27" s="4"/>
      <c r="F27">
        <f>IF($B27="","",IF($C27="",$B27,$C27))</f>
      </c>
      <c r="G27" s="14">
        <f>IF(OR($A27="",$B27="",G$3=""),0,IF(OR($B27&gt;G$3+4,$F27&lt;G$3),0,NETWORKDAYS(MAX($B27,G$3),MIN($F27,G$3+4),'Public holidays'!$A$4:$A$60)*IF(AND($D27="Yes",$B27=$F27),0.5,1)))</f>
      </c>
      <c r="H27" s="14">
        <f>IF(OR($A27="",$B27="",H$3=""),0,IF(OR($B27&gt;H$3+4,$F27&lt;H$3),0,NETWORKDAYS(MAX($B27,H$3),MIN($F27,H$3+4),'Public holidays'!$A$4:$A$60)*IF(AND($D27="Yes",$B27=$F27),0.5,1)))</f>
      </c>
      <c r="I27" s="14">
        <f>IF(OR($A27="",$B27="",I$3=""),0,IF(OR($B27&gt;I$3+4,$F27&lt;I$3),0,NETWORKDAYS(MAX($B27,I$3),MIN($F27,I$3+4),'Public holidays'!$A$4:$A$60)*IF(AND($D27="Yes",$B27=$F27),0.5,1)))</f>
      </c>
      <c r="J27" s="14">
        <f>IF(OR($A27="",$B27="",J$3=""),0,IF(OR($B27&gt;J$3+4,$F27&lt;J$3),0,NETWORKDAYS(MAX($B27,J$3),MIN($F27,J$3+4),'Public holidays'!$A$4:$A$60)*IF(AND($D27="Yes",$B27=$F27),0.5,1)))</f>
      </c>
      <c r="K27" s="14">
        <f>IF(OR($A27="",$B27="",K$3=""),0,IF(OR($B27&gt;K$3+4,$F27&lt;K$3),0,NETWORKDAYS(MAX($B27,K$3),MIN($F27,K$3+4),'Public holidays'!$A$4:$A$60)*IF(AND($D27="Yes",$B27=$F27),0.5,1)))</f>
      </c>
      <c r="L27" s="14">
        <f>IF(OR($A27="",$B27="",L$3=""),0,IF(OR($B27&gt;L$3+4,$F27&lt;L$3),0,NETWORKDAYS(MAX($B27,L$3),MIN($F27,L$3+4),'Public holidays'!$A$4:$A$60)*IF(AND($D27="Yes",$B27=$F27),0.5,1)))</f>
      </c>
      <c r="M27" s="14">
        <f>IF(OR($A27="",$B27="",M$3=""),0,IF(OR($B27&gt;M$3+4,$F27&lt;M$3),0,NETWORKDAYS(MAX($B27,M$3),MIN($F27,M$3+4),'Public holidays'!$A$4:$A$60)*IF(AND($D27="Yes",$B27=$F27),0.5,1)))</f>
      </c>
      <c r="N27" s="14">
        <f>IF(OR($A27="",$B27="",N$3=""),0,IF(OR($B27&gt;N$3+4,$F27&lt;N$3),0,NETWORKDAYS(MAX($B27,N$3),MIN($F27,N$3+4),'Public holidays'!$A$4:$A$60)*IF(AND($D27="Yes",$B27=$F27),0.5,1)))</f>
      </c>
      <c r="O27" s="14">
        <f>IF(OR($A27="",$B27="",O$3=""),0,IF(OR($B27&gt;O$3+4,$F27&lt;O$3),0,NETWORKDAYS(MAX($B27,O$3),MIN($F27,O$3+4),'Public holidays'!$A$4:$A$60)*IF(AND($D27="Yes",$B27=$F27),0.5,1)))</f>
      </c>
      <c r="P27" s="14">
        <f>IF(OR($A27="",$B27="",P$3=""),0,IF(OR($B27&gt;P$3+4,$F27&lt;P$3),0,NETWORKDAYS(MAX($B27,P$3),MIN($F27,P$3+4),'Public holidays'!$A$4:$A$60)*IF(AND($D27="Yes",$B27=$F27),0.5,1)))</f>
      </c>
      <c r="Q27" s="14">
        <f>IF(OR($A27="",$B27="",Q$3=""),0,IF(OR($B27&gt;Q$3+4,$F27&lt;Q$3),0,NETWORKDAYS(MAX($B27,Q$3),MIN($F27,Q$3+4),'Public holidays'!$A$4:$A$60)*IF(AND($D27="Yes",$B27=$F27),0.5,1)))</f>
      </c>
      <c r="R27" s="14">
        <f>IF(OR($A27="",$B27="",R$3=""),0,IF(OR($B27&gt;R$3+4,$F27&lt;R$3),0,NETWORKDAYS(MAX($B27,R$3),MIN($F27,R$3+4),'Public holidays'!$A$4:$A$60)*IF(AND($D27="Yes",$B27=$F27),0.5,1)))</f>
      </c>
    </row>
    <row r="28" spans="1:18">
      <c r="A28" s="4"/>
      <c r="B28" s="10"/>
      <c r="C28" s="10"/>
      <c r="D28" s="4"/>
      <c r="E28" s="4"/>
      <c r="F28">
        <f>IF($B28="","",IF($C28="",$B28,$C28))</f>
      </c>
      <c r="G28" s="14">
        <f>IF(OR($A28="",$B28="",G$3=""),0,IF(OR($B28&gt;G$3+4,$F28&lt;G$3),0,NETWORKDAYS(MAX($B28,G$3),MIN($F28,G$3+4),'Public holidays'!$A$4:$A$60)*IF(AND($D28="Yes",$B28=$F28),0.5,1)))</f>
      </c>
      <c r="H28" s="14">
        <f>IF(OR($A28="",$B28="",H$3=""),0,IF(OR($B28&gt;H$3+4,$F28&lt;H$3),0,NETWORKDAYS(MAX($B28,H$3),MIN($F28,H$3+4),'Public holidays'!$A$4:$A$60)*IF(AND($D28="Yes",$B28=$F28),0.5,1)))</f>
      </c>
      <c r="I28" s="14">
        <f>IF(OR($A28="",$B28="",I$3=""),0,IF(OR($B28&gt;I$3+4,$F28&lt;I$3),0,NETWORKDAYS(MAX($B28,I$3),MIN($F28,I$3+4),'Public holidays'!$A$4:$A$60)*IF(AND($D28="Yes",$B28=$F28),0.5,1)))</f>
      </c>
      <c r="J28" s="14">
        <f>IF(OR($A28="",$B28="",J$3=""),0,IF(OR($B28&gt;J$3+4,$F28&lt;J$3),0,NETWORKDAYS(MAX($B28,J$3),MIN($F28,J$3+4),'Public holidays'!$A$4:$A$60)*IF(AND($D28="Yes",$B28=$F28),0.5,1)))</f>
      </c>
      <c r="K28" s="14">
        <f>IF(OR($A28="",$B28="",K$3=""),0,IF(OR($B28&gt;K$3+4,$F28&lt;K$3),0,NETWORKDAYS(MAX($B28,K$3),MIN($F28,K$3+4),'Public holidays'!$A$4:$A$60)*IF(AND($D28="Yes",$B28=$F28),0.5,1)))</f>
      </c>
      <c r="L28" s="14">
        <f>IF(OR($A28="",$B28="",L$3=""),0,IF(OR($B28&gt;L$3+4,$F28&lt;L$3),0,NETWORKDAYS(MAX($B28,L$3),MIN($F28,L$3+4),'Public holidays'!$A$4:$A$60)*IF(AND($D28="Yes",$B28=$F28),0.5,1)))</f>
      </c>
      <c r="M28" s="14">
        <f>IF(OR($A28="",$B28="",M$3=""),0,IF(OR($B28&gt;M$3+4,$F28&lt;M$3),0,NETWORKDAYS(MAX($B28,M$3),MIN($F28,M$3+4),'Public holidays'!$A$4:$A$60)*IF(AND($D28="Yes",$B28=$F28),0.5,1)))</f>
      </c>
      <c r="N28" s="14">
        <f>IF(OR($A28="",$B28="",N$3=""),0,IF(OR($B28&gt;N$3+4,$F28&lt;N$3),0,NETWORKDAYS(MAX($B28,N$3),MIN($F28,N$3+4),'Public holidays'!$A$4:$A$60)*IF(AND($D28="Yes",$B28=$F28),0.5,1)))</f>
      </c>
      <c r="O28" s="14">
        <f>IF(OR($A28="",$B28="",O$3=""),0,IF(OR($B28&gt;O$3+4,$F28&lt;O$3),0,NETWORKDAYS(MAX($B28,O$3),MIN($F28,O$3+4),'Public holidays'!$A$4:$A$60)*IF(AND($D28="Yes",$B28=$F28),0.5,1)))</f>
      </c>
      <c r="P28" s="14">
        <f>IF(OR($A28="",$B28="",P$3=""),0,IF(OR($B28&gt;P$3+4,$F28&lt;P$3),0,NETWORKDAYS(MAX($B28,P$3),MIN($F28,P$3+4),'Public holidays'!$A$4:$A$60)*IF(AND($D28="Yes",$B28=$F28),0.5,1)))</f>
      </c>
      <c r="Q28" s="14">
        <f>IF(OR($A28="",$B28="",Q$3=""),0,IF(OR($B28&gt;Q$3+4,$F28&lt;Q$3),0,NETWORKDAYS(MAX($B28,Q$3),MIN($F28,Q$3+4),'Public holidays'!$A$4:$A$60)*IF(AND($D28="Yes",$B28=$F28),0.5,1)))</f>
      </c>
      <c r="R28" s="14">
        <f>IF(OR($A28="",$B28="",R$3=""),0,IF(OR($B28&gt;R$3+4,$F28&lt;R$3),0,NETWORKDAYS(MAX($B28,R$3),MIN($F28,R$3+4),'Public holidays'!$A$4:$A$60)*IF(AND($D28="Yes",$B28=$F28),0.5,1)))</f>
      </c>
    </row>
    <row r="29" spans="1:18">
      <c r="A29" s="4"/>
      <c r="B29" s="10"/>
      <c r="C29" s="10"/>
      <c r="D29" s="4"/>
      <c r="E29" s="4"/>
      <c r="F29">
        <f>IF($B29="","",IF($C29="",$B29,$C29))</f>
      </c>
      <c r="G29" s="14">
        <f>IF(OR($A29="",$B29="",G$3=""),0,IF(OR($B29&gt;G$3+4,$F29&lt;G$3),0,NETWORKDAYS(MAX($B29,G$3),MIN($F29,G$3+4),'Public holidays'!$A$4:$A$60)*IF(AND($D29="Yes",$B29=$F29),0.5,1)))</f>
      </c>
      <c r="H29" s="14">
        <f>IF(OR($A29="",$B29="",H$3=""),0,IF(OR($B29&gt;H$3+4,$F29&lt;H$3),0,NETWORKDAYS(MAX($B29,H$3),MIN($F29,H$3+4),'Public holidays'!$A$4:$A$60)*IF(AND($D29="Yes",$B29=$F29),0.5,1)))</f>
      </c>
      <c r="I29" s="14">
        <f>IF(OR($A29="",$B29="",I$3=""),0,IF(OR($B29&gt;I$3+4,$F29&lt;I$3),0,NETWORKDAYS(MAX($B29,I$3),MIN($F29,I$3+4),'Public holidays'!$A$4:$A$60)*IF(AND($D29="Yes",$B29=$F29),0.5,1)))</f>
      </c>
      <c r="J29" s="14">
        <f>IF(OR($A29="",$B29="",J$3=""),0,IF(OR($B29&gt;J$3+4,$F29&lt;J$3),0,NETWORKDAYS(MAX($B29,J$3),MIN($F29,J$3+4),'Public holidays'!$A$4:$A$60)*IF(AND($D29="Yes",$B29=$F29),0.5,1)))</f>
      </c>
      <c r="K29" s="14">
        <f>IF(OR($A29="",$B29="",K$3=""),0,IF(OR($B29&gt;K$3+4,$F29&lt;K$3),0,NETWORKDAYS(MAX($B29,K$3),MIN($F29,K$3+4),'Public holidays'!$A$4:$A$60)*IF(AND($D29="Yes",$B29=$F29),0.5,1)))</f>
      </c>
      <c r="L29" s="14">
        <f>IF(OR($A29="",$B29="",L$3=""),0,IF(OR($B29&gt;L$3+4,$F29&lt;L$3),0,NETWORKDAYS(MAX($B29,L$3),MIN($F29,L$3+4),'Public holidays'!$A$4:$A$60)*IF(AND($D29="Yes",$B29=$F29),0.5,1)))</f>
      </c>
      <c r="M29" s="14">
        <f>IF(OR($A29="",$B29="",M$3=""),0,IF(OR($B29&gt;M$3+4,$F29&lt;M$3),0,NETWORKDAYS(MAX($B29,M$3),MIN($F29,M$3+4),'Public holidays'!$A$4:$A$60)*IF(AND($D29="Yes",$B29=$F29),0.5,1)))</f>
      </c>
      <c r="N29" s="14">
        <f>IF(OR($A29="",$B29="",N$3=""),0,IF(OR($B29&gt;N$3+4,$F29&lt;N$3),0,NETWORKDAYS(MAX($B29,N$3),MIN($F29,N$3+4),'Public holidays'!$A$4:$A$60)*IF(AND($D29="Yes",$B29=$F29),0.5,1)))</f>
      </c>
      <c r="O29" s="14">
        <f>IF(OR($A29="",$B29="",O$3=""),0,IF(OR($B29&gt;O$3+4,$F29&lt;O$3),0,NETWORKDAYS(MAX($B29,O$3),MIN($F29,O$3+4),'Public holidays'!$A$4:$A$60)*IF(AND($D29="Yes",$B29=$F29),0.5,1)))</f>
      </c>
      <c r="P29" s="14">
        <f>IF(OR($A29="",$B29="",P$3=""),0,IF(OR($B29&gt;P$3+4,$F29&lt;P$3),0,NETWORKDAYS(MAX($B29,P$3),MIN($F29,P$3+4),'Public holidays'!$A$4:$A$60)*IF(AND($D29="Yes",$B29=$F29),0.5,1)))</f>
      </c>
      <c r="Q29" s="14">
        <f>IF(OR($A29="",$B29="",Q$3=""),0,IF(OR($B29&gt;Q$3+4,$F29&lt;Q$3),0,NETWORKDAYS(MAX($B29,Q$3),MIN($F29,Q$3+4),'Public holidays'!$A$4:$A$60)*IF(AND($D29="Yes",$B29=$F29),0.5,1)))</f>
      </c>
      <c r="R29" s="14">
        <f>IF(OR($A29="",$B29="",R$3=""),0,IF(OR($B29&gt;R$3+4,$F29&lt;R$3),0,NETWORKDAYS(MAX($B29,R$3),MIN($F29,R$3+4),'Public holidays'!$A$4:$A$60)*IF(AND($D29="Yes",$B29=$F29),0.5,1)))</f>
      </c>
    </row>
    <row r="30" spans="1:18">
      <c r="A30" s="4"/>
      <c r="B30" s="10"/>
      <c r="C30" s="10"/>
      <c r="D30" s="4"/>
      <c r="E30" s="4"/>
      <c r="F30">
        <f>IF($B30="","",IF($C30="",$B30,$C30))</f>
      </c>
      <c r="G30" s="14">
        <f>IF(OR($A30="",$B30="",G$3=""),0,IF(OR($B30&gt;G$3+4,$F30&lt;G$3),0,NETWORKDAYS(MAX($B30,G$3),MIN($F30,G$3+4),'Public holidays'!$A$4:$A$60)*IF(AND($D30="Yes",$B30=$F30),0.5,1)))</f>
      </c>
      <c r="H30" s="14">
        <f>IF(OR($A30="",$B30="",H$3=""),0,IF(OR($B30&gt;H$3+4,$F30&lt;H$3),0,NETWORKDAYS(MAX($B30,H$3),MIN($F30,H$3+4),'Public holidays'!$A$4:$A$60)*IF(AND($D30="Yes",$B30=$F30),0.5,1)))</f>
      </c>
      <c r="I30" s="14">
        <f>IF(OR($A30="",$B30="",I$3=""),0,IF(OR($B30&gt;I$3+4,$F30&lt;I$3),0,NETWORKDAYS(MAX($B30,I$3),MIN($F30,I$3+4),'Public holidays'!$A$4:$A$60)*IF(AND($D30="Yes",$B30=$F30),0.5,1)))</f>
      </c>
      <c r="J30" s="14">
        <f>IF(OR($A30="",$B30="",J$3=""),0,IF(OR($B30&gt;J$3+4,$F30&lt;J$3),0,NETWORKDAYS(MAX($B30,J$3),MIN($F30,J$3+4),'Public holidays'!$A$4:$A$60)*IF(AND($D30="Yes",$B30=$F30),0.5,1)))</f>
      </c>
      <c r="K30" s="14">
        <f>IF(OR($A30="",$B30="",K$3=""),0,IF(OR($B30&gt;K$3+4,$F30&lt;K$3),0,NETWORKDAYS(MAX($B30,K$3),MIN($F30,K$3+4),'Public holidays'!$A$4:$A$60)*IF(AND($D30="Yes",$B30=$F30),0.5,1)))</f>
      </c>
      <c r="L30" s="14">
        <f>IF(OR($A30="",$B30="",L$3=""),0,IF(OR($B30&gt;L$3+4,$F30&lt;L$3),0,NETWORKDAYS(MAX($B30,L$3),MIN($F30,L$3+4),'Public holidays'!$A$4:$A$60)*IF(AND($D30="Yes",$B30=$F30),0.5,1)))</f>
      </c>
      <c r="M30" s="14">
        <f>IF(OR($A30="",$B30="",M$3=""),0,IF(OR($B30&gt;M$3+4,$F30&lt;M$3),0,NETWORKDAYS(MAX($B30,M$3),MIN($F30,M$3+4),'Public holidays'!$A$4:$A$60)*IF(AND($D30="Yes",$B30=$F30),0.5,1)))</f>
      </c>
      <c r="N30" s="14">
        <f>IF(OR($A30="",$B30="",N$3=""),0,IF(OR($B30&gt;N$3+4,$F30&lt;N$3),0,NETWORKDAYS(MAX($B30,N$3),MIN($F30,N$3+4),'Public holidays'!$A$4:$A$60)*IF(AND($D30="Yes",$B30=$F30),0.5,1)))</f>
      </c>
      <c r="O30" s="14">
        <f>IF(OR($A30="",$B30="",O$3=""),0,IF(OR($B30&gt;O$3+4,$F30&lt;O$3),0,NETWORKDAYS(MAX($B30,O$3),MIN($F30,O$3+4),'Public holidays'!$A$4:$A$60)*IF(AND($D30="Yes",$B30=$F30),0.5,1)))</f>
      </c>
      <c r="P30" s="14">
        <f>IF(OR($A30="",$B30="",P$3=""),0,IF(OR($B30&gt;P$3+4,$F30&lt;P$3),0,NETWORKDAYS(MAX($B30,P$3),MIN($F30,P$3+4),'Public holidays'!$A$4:$A$60)*IF(AND($D30="Yes",$B30=$F30),0.5,1)))</f>
      </c>
      <c r="Q30" s="14">
        <f>IF(OR($A30="",$B30="",Q$3=""),0,IF(OR($B30&gt;Q$3+4,$F30&lt;Q$3),0,NETWORKDAYS(MAX($B30,Q$3),MIN($F30,Q$3+4),'Public holidays'!$A$4:$A$60)*IF(AND($D30="Yes",$B30=$F30),0.5,1)))</f>
      </c>
      <c r="R30" s="14">
        <f>IF(OR($A30="",$B30="",R$3=""),0,IF(OR($B30&gt;R$3+4,$F30&lt;R$3),0,NETWORKDAYS(MAX($B30,R$3),MIN($F30,R$3+4),'Public holidays'!$A$4:$A$60)*IF(AND($D30="Yes",$B30=$F30),0.5,1)))</f>
      </c>
    </row>
    <row r="31" spans="1:18">
      <c r="A31" s="4"/>
      <c r="B31" s="10"/>
      <c r="C31" s="10"/>
      <c r="D31" s="4"/>
      <c r="E31" s="4"/>
      <c r="F31">
        <f>IF($B31="","",IF($C31="",$B31,$C31))</f>
      </c>
      <c r="G31" s="14">
        <f>IF(OR($A31="",$B31="",G$3=""),0,IF(OR($B31&gt;G$3+4,$F31&lt;G$3),0,NETWORKDAYS(MAX($B31,G$3),MIN($F31,G$3+4),'Public holidays'!$A$4:$A$60)*IF(AND($D31="Yes",$B31=$F31),0.5,1)))</f>
      </c>
      <c r="H31" s="14">
        <f>IF(OR($A31="",$B31="",H$3=""),0,IF(OR($B31&gt;H$3+4,$F31&lt;H$3),0,NETWORKDAYS(MAX($B31,H$3),MIN($F31,H$3+4),'Public holidays'!$A$4:$A$60)*IF(AND($D31="Yes",$B31=$F31),0.5,1)))</f>
      </c>
      <c r="I31" s="14">
        <f>IF(OR($A31="",$B31="",I$3=""),0,IF(OR($B31&gt;I$3+4,$F31&lt;I$3),0,NETWORKDAYS(MAX($B31,I$3),MIN($F31,I$3+4),'Public holidays'!$A$4:$A$60)*IF(AND($D31="Yes",$B31=$F31),0.5,1)))</f>
      </c>
      <c r="J31" s="14">
        <f>IF(OR($A31="",$B31="",J$3=""),0,IF(OR($B31&gt;J$3+4,$F31&lt;J$3),0,NETWORKDAYS(MAX($B31,J$3),MIN($F31,J$3+4),'Public holidays'!$A$4:$A$60)*IF(AND($D31="Yes",$B31=$F31),0.5,1)))</f>
      </c>
      <c r="K31" s="14">
        <f>IF(OR($A31="",$B31="",K$3=""),0,IF(OR($B31&gt;K$3+4,$F31&lt;K$3),0,NETWORKDAYS(MAX($B31,K$3),MIN($F31,K$3+4),'Public holidays'!$A$4:$A$60)*IF(AND($D31="Yes",$B31=$F31),0.5,1)))</f>
      </c>
      <c r="L31" s="14">
        <f>IF(OR($A31="",$B31="",L$3=""),0,IF(OR($B31&gt;L$3+4,$F31&lt;L$3),0,NETWORKDAYS(MAX($B31,L$3),MIN($F31,L$3+4),'Public holidays'!$A$4:$A$60)*IF(AND($D31="Yes",$B31=$F31),0.5,1)))</f>
      </c>
      <c r="M31" s="14">
        <f>IF(OR($A31="",$B31="",M$3=""),0,IF(OR($B31&gt;M$3+4,$F31&lt;M$3),0,NETWORKDAYS(MAX($B31,M$3),MIN($F31,M$3+4),'Public holidays'!$A$4:$A$60)*IF(AND($D31="Yes",$B31=$F31),0.5,1)))</f>
      </c>
      <c r="N31" s="14">
        <f>IF(OR($A31="",$B31="",N$3=""),0,IF(OR($B31&gt;N$3+4,$F31&lt;N$3),0,NETWORKDAYS(MAX($B31,N$3),MIN($F31,N$3+4),'Public holidays'!$A$4:$A$60)*IF(AND($D31="Yes",$B31=$F31),0.5,1)))</f>
      </c>
      <c r="O31" s="14">
        <f>IF(OR($A31="",$B31="",O$3=""),0,IF(OR($B31&gt;O$3+4,$F31&lt;O$3),0,NETWORKDAYS(MAX($B31,O$3),MIN($F31,O$3+4),'Public holidays'!$A$4:$A$60)*IF(AND($D31="Yes",$B31=$F31),0.5,1)))</f>
      </c>
      <c r="P31" s="14">
        <f>IF(OR($A31="",$B31="",P$3=""),0,IF(OR($B31&gt;P$3+4,$F31&lt;P$3),0,NETWORKDAYS(MAX($B31,P$3),MIN($F31,P$3+4),'Public holidays'!$A$4:$A$60)*IF(AND($D31="Yes",$B31=$F31),0.5,1)))</f>
      </c>
      <c r="Q31" s="14">
        <f>IF(OR($A31="",$B31="",Q$3=""),0,IF(OR($B31&gt;Q$3+4,$F31&lt;Q$3),0,NETWORKDAYS(MAX($B31,Q$3),MIN($F31,Q$3+4),'Public holidays'!$A$4:$A$60)*IF(AND($D31="Yes",$B31=$F31),0.5,1)))</f>
      </c>
      <c r="R31" s="14">
        <f>IF(OR($A31="",$B31="",R$3=""),0,IF(OR($B31&gt;R$3+4,$F31&lt;R$3),0,NETWORKDAYS(MAX($B31,R$3),MIN($F31,R$3+4),'Public holidays'!$A$4:$A$60)*IF(AND($D31="Yes",$B31=$F31),0.5,1)))</f>
      </c>
    </row>
    <row r="32" spans="1:18">
      <c r="A32" s="4"/>
      <c r="B32" s="10"/>
      <c r="C32" s="10"/>
      <c r="D32" s="4"/>
      <c r="E32" s="4"/>
      <c r="F32">
        <f>IF($B32="","",IF($C32="",$B32,$C32))</f>
      </c>
      <c r="G32" s="14">
        <f>IF(OR($A32="",$B32="",G$3=""),0,IF(OR($B32&gt;G$3+4,$F32&lt;G$3),0,NETWORKDAYS(MAX($B32,G$3),MIN($F32,G$3+4),'Public holidays'!$A$4:$A$60)*IF(AND($D32="Yes",$B32=$F32),0.5,1)))</f>
      </c>
      <c r="H32" s="14">
        <f>IF(OR($A32="",$B32="",H$3=""),0,IF(OR($B32&gt;H$3+4,$F32&lt;H$3),0,NETWORKDAYS(MAX($B32,H$3),MIN($F32,H$3+4),'Public holidays'!$A$4:$A$60)*IF(AND($D32="Yes",$B32=$F32),0.5,1)))</f>
      </c>
      <c r="I32" s="14">
        <f>IF(OR($A32="",$B32="",I$3=""),0,IF(OR($B32&gt;I$3+4,$F32&lt;I$3),0,NETWORKDAYS(MAX($B32,I$3),MIN($F32,I$3+4),'Public holidays'!$A$4:$A$60)*IF(AND($D32="Yes",$B32=$F32),0.5,1)))</f>
      </c>
      <c r="J32" s="14">
        <f>IF(OR($A32="",$B32="",J$3=""),0,IF(OR($B32&gt;J$3+4,$F32&lt;J$3),0,NETWORKDAYS(MAX($B32,J$3),MIN($F32,J$3+4),'Public holidays'!$A$4:$A$60)*IF(AND($D32="Yes",$B32=$F32),0.5,1)))</f>
      </c>
      <c r="K32" s="14">
        <f>IF(OR($A32="",$B32="",K$3=""),0,IF(OR($B32&gt;K$3+4,$F32&lt;K$3),0,NETWORKDAYS(MAX($B32,K$3),MIN($F32,K$3+4),'Public holidays'!$A$4:$A$60)*IF(AND($D32="Yes",$B32=$F32),0.5,1)))</f>
      </c>
      <c r="L32" s="14">
        <f>IF(OR($A32="",$B32="",L$3=""),0,IF(OR($B32&gt;L$3+4,$F32&lt;L$3),0,NETWORKDAYS(MAX($B32,L$3),MIN($F32,L$3+4),'Public holidays'!$A$4:$A$60)*IF(AND($D32="Yes",$B32=$F32),0.5,1)))</f>
      </c>
      <c r="M32" s="14">
        <f>IF(OR($A32="",$B32="",M$3=""),0,IF(OR($B32&gt;M$3+4,$F32&lt;M$3),0,NETWORKDAYS(MAX($B32,M$3),MIN($F32,M$3+4),'Public holidays'!$A$4:$A$60)*IF(AND($D32="Yes",$B32=$F32),0.5,1)))</f>
      </c>
      <c r="N32" s="14">
        <f>IF(OR($A32="",$B32="",N$3=""),0,IF(OR($B32&gt;N$3+4,$F32&lt;N$3),0,NETWORKDAYS(MAX($B32,N$3),MIN($F32,N$3+4),'Public holidays'!$A$4:$A$60)*IF(AND($D32="Yes",$B32=$F32),0.5,1)))</f>
      </c>
      <c r="O32" s="14">
        <f>IF(OR($A32="",$B32="",O$3=""),0,IF(OR($B32&gt;O$3+4,$F32&lt;O$3),0,NETWORKDAYS(MAX($B32,O$3),MIN($F32,O$3+4),'Public holidays'!$A$4:$A$60)*IF(AND($D32="Yes",$B32=$F32),0.5,1)))</f>
      </c>
      <c r="P32" s="14">
        <f>IF(OR($A32="",$B32="",P$3=""),0,IF(OR($B32&gt;P$3+4,$F32&lt;P$3),0,NETWORKDAYS(MAX($B32,P$3),MIN($F32,P$3+4),'Public holidays'!$A$4:$A$60)*IF(AND($D32="Yes",$B32=$F32),0.5,1)))</f>
      </c>
      <c r="Q32" s="14">
        <f>IF(OR($A32="",$B32="",Q$3=""),0,IF(OR($B32&gt;Q$3+4,$F32&lt;Q$3),0,NETWORKDAYS(MAX($B32,Q$3),MIN($F32,Q$3+4),'Public holidays'!$A$4:$A$60)*IF(AND($D32="Yes",$B32=$F32),0.5,1)))</f>
      </c>
      <c r="R32" s="14">
        <f>IF(OR($A32="",$B32="",R$3=""),0,IF(OR($B32&gt;R$3+4,$F32&lt;R$3),0,NETWORKDAYS(MAX($B32,R$3),MIN($F32,R$3+4),'Public holidays'!$A$4:$A$60)*IF(AND($D32="Yes",$B32=$F32),0.5,1)))</f>
      </c>
    </row>
    <row r="33" spans="1:18">
      <c r="A33" s="4"/>
      <c r="B33" s="10"/>
      <c r="C33" s="10"/>
      <c r="D33" s="4"/>
      <c r="E33" s="4"/>
      <c r="F33">
        <f>IF($B33="","",IF($C33="",$B33,$C33))</f>
      </c>
      <c r="G33" s="14">
        <f>IF(OR($A33="",$B33="",G$3=""),0,IF(OR($B33&gt;G$3+4,$F33&lt;G$3),0,NETWORKDAYS(MAX($B33,G$3),MIN($F33,G$3+4),'Public holidays'!$A$4:$A$60)*IF(AND($D33="Yes",$B33=$F33),0.5,1)))</f>
      </c>
      <c r="H33" s="14">
        <f>IF(OR($A33="",$B33="",H$3=""),0,IF(OR($B33&gt;H$3+4,$F33&lt;H$3),0,NETWORKDAYS(MAX($B33,H$3),MIN($F33,H$3+4),'Public holidays'!$A$4:$A$60)*IF(AND($D33="Yes",$B33=$F33),0.5,1)))</f>
      </c>
      <c r="I33" s="14">
        <f>IF(OR($A33="",$B33="",I$3=""),0,IF(OR($B33&gt;I$3+4,$F33&lt;I$3),0,NETWORKDAYS(MAX($B33,I$3),MIN($F33,I$3+4),'Public holidays'!$A$4:$A$60)*IF(AND($D33="Yes",$B33=$F33),0.5,1)))</f>
      </c>
      <c r="J33" s="14">
        <f>IF(OR($A33="",$B33="",J$3=""),0,IF(OR($B33&gt;J$3+4,$F33&lt;J$3),0,NETWORKDAYS(MAX($B33,J$3),MIN($F33,J$3+4),'Public holidays'!$A$4:$A$60)*IF(AND($D33="Yes",$B33=$F33),0.5,1)))</f>
      </c>
      <c r="K33" s="14">
        <f>IF(OR($A33="",$B33="",K$3=""),0,IF(OR($B33&gt;K$3+4,$F33&lt;K$3),0,NETWORKDAYS(MAX($B33,K$3),MIN($F33,K$3+4),'Public holidays'!$A$4:$A$60)*IF(AND($D33="Yes",$B33=$F33),0.5,1)))</f>
      </c>
      <c r="L33" s="14">
        <f>IF(OR($A33="",$B33="",L$3=""),0,IF(OR($B33&gt;L$3+4,$F33&lt;L$3),0,NETWORKDAYS(MAX($B33,L$3),MIN($F33,L$3+4),'Public holidays'!$A$4:$A$60)*IF(AND($D33="Yes",$B33=$F33),0.5,1)))</f>
      </c>
      <c r="M33" s="14">
        <f>IF(OR($A33="",$B33="",M$3=""),0,IF(OR($B33&gt;M$3+4,$F33&lt;M$3),0,NETWORKDAYS(MAX($B33,M$3),MIN($F33,M$3+4),'Public holidays'!$A$4:$A$60)*IF(AND($D33="Yes",$B33=$F33),0.5,1)))</f>
      </c>
      <c r="N33" s="14">
        <f>IF(OR($A33="",$B33="",N$3=""),0,IF(OR($B33&gt;N$3+4,$F33&lt;N$3),0,NETWORKDAYS(MAX($B33,N$3),MIN($F33,N$3+4),'Public holidays'!$A$4:$A$60)*IF(AND($D33="Yes",$B33=$F33),0.5,1)))</f>
      </c>
      <c r="O33" s="14">
        <f>IF(OR($A33="",$B33="",O$3=""),0,IF(OR($B33&gt;O$3+4,$F33&lt;O$3),0,NETWORKDAYS(MAX($B33,O$3),MIN($F33,O$3+4),'Public holidays'!$A$4:$A$60)*IF(AND($D33="Yes",$B33=$F33),0.5,1)))</f>
      </c>
      <c r="P33" s="14">
        <f>IF(OR($A33="",$B33="",P$3=""),0,IF(OR($B33&gt;P$3+4,$F33&lt;P$3),0,NETWORKDAYS(MAX($B33,P$3),MIN($F33,P$3+4),'Public holidays'!$A$4:$A$60)*IF(AND($D33="Yes",$B33=$F33),0.5,1)))</f>
      </c>
      <c r="Q33" s="14">
        <f>IF(OR($A33="",$B33="",Q$3=""),0,IF(OR($B33&gt;Q$3+4,$F33&lt;Q$3),0,NETWORKDAYS(MAX($B33,Q$3),MIN($F33,Q$3+4),'Public holidays'!$A$4:$A$60)*IF(AND($D33="Yes",$B33=$F33),0.5,1)))</f>
      </c>
      <c r="R33" s="14">
        <f>IF(OR($A33="",$B33="",R$3=""),0,IF(OR($B33&gt;R$3+4,$F33&lt;R$3),0,NETWORKDAYS(MAX($B33,R$3),MIN($F33,R$3+4),'Public holidays'!$A$4:$A$60)*IF(AND($D33="Yes",$B33=$F33),0.5,1)))</f>
      </c>
    </row>
    <row r="34" spans="1:18">
      <c r="A34" s="4"/>
      <c r="B34" s="10"/>
      <c r="C34" s="10"/>
      <c r="D34" s="4"/>
      <c r="E34" s="4"/>
      <c r="F34">
        <f>IF($B34="","",IF($C34="",$B34,$C34))</f>
      </c>
      <c r="G34" s="14">
        <f>IF(OR($A34="",$B34="",G$3=""),0,IF(OR($B34&gt;G$3+4,$F34&lt;G$3),0,NETWORKDAYS(MAX($B34,G$3),MIN($F34,G$3+4),'Public holidays'!$A$4:$A$60)*IF(AND($D34="Yes",$B34=$F34),0.5,1)))</f>
      </c>
      <c r="H34" s="14">
        <f>IF(OR($A34="",$B34="",H$3=""),0,IF(OR($B34&gt;H$3+4,$F34&lt;H$3),0,NETWORKDAYS(MAX($B34,H$3),MIN($F34,H$3+4),'Public holidays'!$A$4:$A$60)*IF(AND($D34="Yes",$B34=$F34),0.5,1)))</f>
      </c>
      <c r="I34" s="14">
        <f>IF(OR($A34="",$B34="",I$3=""),0,IF(OR($B34&gt;I$3+4,$F34&lt;I$3),0,NETWORKDAYS(MAX($B34,I$3),MIN($F34,I$3+4),'Public holidays'!$A$4:$A$60)*IF(AND($D34="Yes",$B34=$F34),0.5,1)))</f>
      </c>
      <c r="J34" s="14">
        <f>IF(OR($A34="",$B34="",J$3=""),0,IF(OR($B34&gt;J$3+4,$F34&lt;J$3),0,NETWORKDAYS(MAX($B34,J$3),MIN($F34,J$3+4),'Public holidays'!$A$4:$A$60)*IF(AND($D34="Yes",$B34=$F34),0.5,1)))</f>
      </c>
      <c r="K34" s="14">
        <f>IF(OR($A34="",$B34="",K$3=""),0,IF(OR($B34&gt;K$3+4,$F34&lt;K$3),0,NETWORKDAYS(MAX($B34,K$3),MIN($F34,K$3+4),'Public holidays'!$A$4:$A$60)*IF(AND($D34="Yes",$B34=$F34),0.5,1)))</f>
      </c>
      <c r="L34" s="14">
        <f>IF(OR($A34="",$B34="",L$3=""),0,IF(OR($B34&gt;L$3+4,$F34&lt;L$3),0,NETWORKDAYS(MAX($B34,L$3),MIN($F34,L$3+4),'Public holidays'!$A$4:$A$60)*IF(AND($D34="Yes",$B34=$F34),0.5,1)))</f>
      </c>
      <c r="M34" s="14">
        <f>IF(OR($A34="",$B34="",M$3=""),0,IF(OR($B34&gt;M$3+4,$F34&lt;M$3),0,NETWORKDAYS(MAX($B34,M$3),MIN($F34,M$3+4),'Public holidays'!$A$4:$A$60)*IF(AND($D34="Yes",$B34=$F34),0.5,1)))</f>
      </c>
      <c r="N34" s="14">
        <f>IF(OR($A34="",$B34="",N$3=""),0,IF(OR($B34&gt;N$3+4,$F34&lt;N$3),0,NETWORKDAYS(MAX($B34,N$3),MIN($F34,N$3+4),'Public holidays'!$A$4:$A$60)*IF(AND($D34="Yes",$B34=$F34),0.5,1)))</f>
      </c>
      <c r="O34" s="14">
        <f>IF(OR($A34="",$B34="",O$3=""),0,IF(OR($B34&gt;O$3+4,$F34&lt;O$3),0,NETWORKDAYS(MAX($B34,O$3),MIN($F34,O$3+4),'Public holidays'!$A$4:$A$60)*IF(AND($D34="Yes",$B34=$F34),0.5,1)))</f>
      </c>
      <c r="P34" s="14">
        <f>IF(OR($A34="",$B34="",P$3=""),0,IF(OR($B34&gt;P$3+4,$F34&lt;P$3),0,NETWORKDAYS(MAX($B34,P$3),MIN($F34,P$3+4),'Public holidays'!$A$4:$A$60)*IF(AND($D34="Yes",$B34=$F34),0.5,1)))</f>
      </c>
      <c r="Q34" s="14">
        <f>IF(OR($A34="",$B34="",Q$3=""),0,IF(OR($B34&gt;Q$3+4,$F34&lt;Q$3),0,NETWORKDAYS(MAX($B34,Q$3),MIN($F34,Q$3+4),'Public holidays'!$A$4:$A$60)*IF(AND($D34="Yes",$B34=$F34),0.5,1)))</f>
      </c>
      <c r="R34" s="14">
        <f>IF(OR($A34="",$B34="",R$3=""),0,IF(OR($B34&gt;R$3+4,$F34&lt;R$3),0,NETWORKDAYS(MAX($B34,R$3),MIN($F34,R$3+4),'Public holidays'!$A$4:$A$60)*IF(AND($D34="Yes",$B34=$F34),0.5,1)))</f>
      </c>
    </row>
    <row r="35" spans="1:18">
      <c r="A35" s="4"/>
      <c r="B35" s="10"/>
      <c r="C35" s="10"/>
      <c r="D35" s="4"/>
      <c r="E35" s="4"/>
      <c r="F35">
        <f>IF($B35="","",IF($C35="",$B35,$C35))</f>
      </c>
      <c r="G35" s="14">
        <f>IF(OR($A35="",$B35="",G$3=""),0,IF(OR($B35&gt;G$3+4,$F35&lt;G$3),0,NETWORKDAYS(MAX($B35,G$3),MIN($F35,G$3+4),'Public holidays'!$A$4:$A$60)*IF(AND($D35="Yes",$B35=$F35),0.5,1)))</f>
      </c>
      <c r="H35" s="14">
        <f>IF(OR($A35="",$B35="",H$3=""),0,IF(OR($B35&gt;H$3+4,$F35&lt;H$3),0,NETWORKDAYS(MAX($B35,H$3),MIN($F35,H$3+4),'Public holidays'!$A$4:$A$60)*IF(AND($D35="Yes",$B35=$F35),0.5,1)))</f>
      </c>
      <c r="I35" s="14">
        <f>IF(OR($A35="",$B35="",I$3=""),0,IF(OR($B35&gt;I$3+4,$F35&lt;I$3),0,NETWORKDAYS(MAX($B35,I$3),MIN($F35,I$3+4),'Public holidays'!$A$4:$A$60)*IF(AND($D35="Yes",$B35=$F35),0.5,1)))</f>
      </c>
      <c r="J35" s="14">
        <f>IF(OR($A35="",$B35="",J$3=""),0,IF(OR($B35&gt;J$3+4,$F35&lt;J$3),0,NETWORKDAYS(MAX($B35,J$3),MIN($F35,J$3+4),'Public holidays'!$A$4:$A$60)*IF(AND($D35="Yes",$B35=$F35),0.5,1)))</f>
      </c>
      <c r="K35" s="14">
        <f>IF(OR($A35="",$B35="",K$3=""),0,IF(OR($B35&gt;K$3+4,$F35&lt;K$3),0,NETWORKDAYS(MAX($B35,K$3),MIN($F35,K$3+4),'Public holidays'!$A$4:$A$60)*IF(AND($D35="Yes",$B35=$F35),0.5,1)))</f>
      </c>
      <c r="L35" s="14">
        <f>IF(OR($A35="",$B35="",L$3=""),0,IF(OR($B35&gt;L$3+4,$F35&lt;L$3),0,NETWORKDAYS(MAX($B35,L$3),MIN($F35,L$3+4),'Public holidays'!$A$4:$A$60)*IF(AND($D35="Yes",$B35=$F35),0.5,1)))</f>
      </c>
      <c r="M35" s="14">
        <f>IF(OR($A35="",$B35="",M$3=""),0,IF(OR($B35&gt;M$3+4,$F35&lt;M$3),0,NETWORKDAYS(MAX($B35,M$3),MIN($F35,M$3+4),'Public holidays'!$A$4:$A$60)*IF(AND($D35="Yes",$B35=$F35),0.5,1)))</f>
      </c>
      <c r="N35" s="14">
        <f>IF(OR($A35="",$B35="",N$3=""),0,IF(OR($B35&gt;N$3+4,$F35&lt;N$3),0,NETWORKDAYS(MAX($B35,N$3),MIN($F35,N$3+4),'Public holidays'!$A$4:$A$60)*IF(AND($D35="Yes",$B35=$F35),0.5,1)))</f>
      </c>
      <c r="O35" s="14">
        <f>IF(OR($A35="",$B35="",O$3=""),0,IF(OR($B35&gt;O$3+4,$F35&lt;O$3),0,NETWORKDAYS(MAX($B35,O$3),MIN($F35,O$3+4),'Public holidays'!$A$4:$A$60)*IF(AND($D35="Yes",$B35=$F35),0.5,1)))</f>
      </c>
      <c r="P35" s="14">
        <f>IF(OR($A35="",$B35="",P$3=""),0,IF(OR($B35&gt;P$3+4,$F35&lt;P$3),0,NETWORKDAYS(MAX($B35,P$3),MIN($F35,P$3+4),'Public holidays'!$A$4:$A$60)*IF(AND($D35="Yes",$B35=$F35),0.5,1)))</f>
      </c>
      <c r="Q35" s="14">
        <f>IF(OR($A35="",$B35="",Q$3=""),0,IF(OR($B35&gt;Q$3+4,$F35&lt;Q$3),0,NETWORKDAYS(MAX($B35,Q$3),MIN($F35,Q$3+4),'Public holidays'!$A$4:$A$60)*IF(AND($D35="Yes",$B35=$F35),0.5,1)))</f>
      </c>
      <c r="R35" s="14">
        <f>IF(OR($A35="",$B35="",R$3=""),0,IF(OR($B35&gt;R$3+4,$F35&lt;R$3),0,NETWORKDAYS(MAX($B35,R$3),MIN($F35,R$3+4),'Public holidays'!$A$4:$A$60)*IF(AND($D35="Yes",$B35=$F35),0.5,1)))</f>
      </c>
    </row>
    <row r="36" spans="1:18">
      <c r="A36" s="4"/>
      <c r="B36" s="10"/>
      <c r="C36" s="10"/>
      <c r="D36" s="4"/>
      <c r="E36" s="4"/>
      <c r="F36">
        <f>IF($B36="","",IF($C36="",$B36,$C36))</f>
      </c>
      <c r="G36" s="14">
        <f>IF(OR($A36="",$B36="",G$3=""),0,IF(OR($B36&gt;G$3+4,$F36&lt;G$3),0,NETWORKDAYS(MAX($B36,G$3),MIN($F36,G$3+4),'Public holidays'!$A$4:$A$60)*IF(AND($D36="Yes",$B36=$F36),0.5,1)))</f>
      </c>
      <c r="H36" s="14">
        <f>IF(OR($A36="",$B36="",H$3=""),0,IF(OR($B36&gt;H$3+4,$F36&lt;H$3),0,NETWORKDAYS(MAX($B36,H$3),MIN($F36,H$3+4),'Public holidays'!$A$4:$A$60)*IF(AND($D36="Yes",$B36=$F36),0.5,1)))</f>
      </c>
      <c r="I36" s="14">
        <f>IF(OR($A36="",$B36="",I$3=""),0,IF(OR($B36&gt;I$3+4,$F36&lt;I$3),0,NETWORKDAYS(MAX($B36,I$3),MIN($F36,I$3+4),'Public holidays'!$A$4:$A$60)*IF(AND($D36="Yes",$B36=$F36),0.5,1)))</f>
      </c>
      <c r="J36" s="14">
        <f>IF(OR($A36="",$B36="",J$3=""),0,IF(OR($B36&gt;J$3+4,$F36&lt;J$3),0,NETWORKDAYS(MAX($B36,J$3),MIN($F36,J$3+4),'Public holidays'!$A$4:$A$60)*IF(AND($D36="Yes",$B36=$F36),0.5,1)))</f>
      </c>
      <c r="K36" s="14">
        <f>IF(OR($A36="",$B36="",K$3=""),0,IF(OR($B36&gt;K$3+4,$F36&lt;K$3),0,NETWORKDAYS(MAX($B36,K$3),MIN($F36,K$3+4),'Public holidays'!$A$4:$A$60)*IF(AND($D36="Yes",$B36=$F36),0.5,1)))</f>
      </c>
      <c r="L36" s="14">
        <f>IF(OR($A36="",$B36="",L$3=""),0,IF(OR($B36&gt;L$3+4,$F36&lt;L$3),0,NETWORKDAYS(MAX($B36,L$3),MIN($F36,L$3+4),'Public holidays'!$A$4:$A$60)*IF(AND($D36="Yes",$B36=$F36),0.5,1)))</f>
      </c>
      <c r="M36" s="14">
        <f>IF(OR($A36="",$B36="",M$3=""),0,IF(OR($B36&gt;M$3+4,$F36&lt;M$3),0,NETWORKDAYS(MAX($B36,M$3),MIN($F36,M$3+4),'Public holidays'!$A$4:$A$60)*IF(AND($D36="Yes",$B36=$F36),0.5,1)))</f>
      </c>
      <c r="N36" s="14">
        <f>IF(OR($A36="",$B36="",N$3=""),0,IF(OR($B36&gt;N$3+4,$F36&lt;N$3),0,NETWORKDAYS(MAX($B36,N$3),MIN($F36,N$3+4),'Public holidays'!$A$4:$A$60)*IF(AND($D36="Yes",$B36=$F36),0.5,1)))</f>
      </c>
      <c r="O36" s="14">
        <f>IF(OR($A36="",$B36="",O$3=""),0,IF(OR($B36&gt;O$3+4,$F36&lt;O$3),0,NETWORKDAYS(MAX($B36,O$3),MIN($F36,O$3+4),'Public holidays'!$A$4:$A$60)*IF(AND($D36="Yes",$B36=$F36),0.5,1)))</f>
      </c>
      <c r="P36" s="14">
        <f>IF(OR($A36="",$B36="",P$3=""),0,IF(OR($B36&gt;P$3+4,$F36&lt;P$3),0,NETWORKDAYS(MAX($B36,P$3),MIN($F36,P$3+4),'Public holidays'!$A$4:$A$60)*IF(AND($D36="Yes",$B36=$F36),0.5,1)))</f>
      </c>
      <c r="Q36" s="14">
        <f>IF(OR($A36="",$B36="",Q$3=""),0,IF(OR($B36&gt;Q$3+4,$F36&lt;Q$3),0,NETWORKDAYS(MAX($B36,Q$3),MIN($F36,Q$3+4),'Public holidays'!$A$4:$A$60)*IF(AND($D36="Yes",$B36=$F36),0.5,1)))</f>
      </c>
      <c r="R36" s="14">
        <f>IF(OR($A36="",$B36="",R$3=""),0,IF(OR($B36&gt;R$3+4,$F36&lt;R$3),0,NETWORKDAYS(MAX($B36,R$3),MIN($F36,R$3+4),'Public holidays'!$A$4:$A$60)*IF(AND($D36="Yes",$B36=$F36),0.5,1)))</f>
      </c>
    </row>
    <row r="37" spans="1:18">
      <c r="A37" s="4"/>
      <c r="B37" s="10"/>
      <c r="C37" s="10"/>
      <c r="D37" s="4"/>
      <c r="E37" s="4"/>
      <c r="F37">
        <f>IF($B37="","",IF($C37="",$B37,$C37))</f>
      </c>
      <c r="G37" s="14">
        <f>IF(OR($A37="",$B37="",G$3=""),0,IF(OR($B37&gt;G$3+4,$F37&lt;G$3),0,NETWORKDAYS(MAX($B37,G$3),MIN($F37,G$3+4),'Public holidays'!$A$4:$A$60)*IF(AND($D37="Yes",$B37=$F37),0.5,1)))</f>
      </c>
      <c r="H37" s="14">
        <f>IF(OR($A37="",$B37="",H$3=""),0,IF(OR($B37&gt;H$3+4,$F37&lt;H$3),0,NETWORKDAYS(MAX($B37,H$3),MIN($F37,H$3+4),'Public holidays'!$A$4:$A$60)*IF(AND($D37="Yes",$B37=$F37),0.5,1)))</f>
      </c>
      <c r="I37" s="14">
        <f>IF(OR($A37="",$B37="",I$3=""),0,IF(OR($B37&gt;I$3+4,$F37&lt;I$3),0,NETWORKDAYS(MAX($B37,I$3),MIN($F37,I$3+4),'Public holidays'!$A$4:$A$60)*IF(AND($D37="Yes",$B37=$F37),0.5,1)))</f>
      </c>
      <c r="J37" s="14">
        <f>IF(OR($A37="",$B37="",J$3=""),0,IF(OR($B37&gt;J$3+4,$F37&lt;J$3),0,NETWORKDAYS(MAX($B37,J$3),MIN($F37,J$3+4),'Public holidays'!$A$4:$A$60)*IF(AND($D37="Yes",$B37=$F37),0.5,1)))</f>
      </c>
      <c r="K37" s="14">
        <f>IF(OR($A37="",$B37="",K$3=""),0,IF(OR($B37&gt;K$3+4,$F37&lt;K$3),0,NETWORKDAYS(MAX($B37,K$3),MIN($F37,K$3+4),'Public holidays'!$A$4:$A$60)*IF(AND($D37="Yes",$B37=$F37),0.5,1)))</f>
      </c>
      <c r="L37" s="14">
        <f>IF(OR($A37="",$B37="",L$3=""),0,IF(OR($B37&gt;L$3+4,$F37&lt;L$3),0,NETWORKDAYS(MAX($B37,L$3),MIN($F37,L$3+4),'Public holidays'!$A$4:$A$60)*IF(AND($D37="Yes",$B37=$F37),0.5,1)))</f>
      </c>
      <c r="M37" s="14">
        <f>IF(OR($A37="",$B37="",M$3=""),0,IF(OR($B37&gt;M$3+4,$F37&lt;M$3),0,NETWORKDAYS(MAX($B37,M$3),MIN($F37,M$3+4),'Public holidays'!$A$4:$A$60)*IF(AND($D37="Yes",$B37=$F37),0.5,1)))</f>
      </c>
      <c r="N37" s="14">
        <f>IF(OR($A37="",$B37="",N$3=""),0,IF(OR($B37&gt;N$3+4,$F37&lt;N$3),0,NETWORKDAYS(MAX($B37,N$3),MIN($F37,N$3+4),'Public holidays'!$A$4:$A$60)*IF(AND($D37="Yes",$B37=$F37),0.5,1)))</f>
      </c>
      <c r="O37" s="14">
        <f>IF(OR($A37="",$B37="",O$3=""),0,IF(OR($B37&gt;O$3+4,$F37&lt;O$3),0,NETWORKDAYS(MAX($B37,O$3),MIN($F37,O$3+4),'Public holidays'!$A$4:$A$60)*IF(AND($D37="Yes",$B37=$F37),0.5,1)))</f>
      </c>
      <c r="P37" s="14">
        <f>IF(OR($A37="",$B37="",P$3=""),0,IF(OR($B37&gt;P$3+4,$F37&lt;P$3),0,NETWORKDAYS(MAX($B37,P$3),MIN($F37,P$3+4),'Public holidays'!$A$4:$A$60)*IF(AND($D37="Yes",$B37=$F37),0.5,1)))</f>
      </c>
      <c r="Q37" s="14">
        <f>IF(OR($A37="",$B37="",Q$3=""),0,IF(OR($B37&gt;Q$3+4,$F37&lt;Q$3),0,NETWORKDAYS(MAX($B37,Q$3),MIN($F37,Q$3+4),'Public holidays'!$A$4:$A$60)*IF(AND($D37="Yes",$B37=$F37),0.5,1)))</f>
      </c>
      <c r="R37" s="14">
        <f>IF(OR($A37="",$B37="",R$3=""),0,IF(OR($B37&gt;R$3+4,$F37&lt;R$3),0,NETWORKDAYS(MAX($B37,R$3),MIN($F37,R$3+4),'Public holidays'!$A$4:$A$60)*IF(AND($D37="Yes",$B37=$F37),0.5,1)))</f>
      </c>
    </row>
    <row r="38" spans="1:18">
      <c r="A38" s="4"/>
      <c r="B38" s="10"/>
      <c r="C38" s="10"/>
      <c r="D38" s="4"/>
      <c r="E38" s="4"/>
      <c r="F38">
        <f>IF($B38="","",IF($C38="",$B38,$C38))</f>
      </c>
      <c r="G38" s="14">
        <f>IF(OR($A38="",$B38="",G$3=""),0,IF(OR($B38&gt;G$3+4,$F38&lt;G$3),0,NETWORKDAYS(MAX($B38,G$3),MIN($F38,G$3+4),'Public holidays'!$A$4:$A$60)*IF(AND($D38="Yes",$B38=$F38),0.5,1)))</f>
      </c>
      <c r="H38" s="14">
        <f>IF(OR($A38="",$B38="",H$3=""),0,IF(OR($B38&gt;H$3+4,$F38&lt;H$3),0,NETWORKDAYS(MAX($B38,H$3),MIN($F38,H$3+4),'Public holidays'!$A$4:$A$60)*IF(AND($D38="Yes",$B38=$F38),0.5,1)))</f>
      </c>
      <c r="I38" s="14">
        <f>IF(OR($A38="",$B38="",I$3=""),0,IF(OR($B38&gt;I$3+4,$F38&lt;I$3),0,NETWORKDAYS(MAX($B38,I$3),MIN($F38,I$3+4),'Public holidays'!$A$4:$A$60)*IF(AND($D38="Yes",$B38=$F38),0.5,1)))</f>
      </c>
      <c r="J38" s="14">
        <f>IF(OR($A38="",$B38="",J$3=""),0,IF(OR($B38&gt;J$3+4,$F38&lt;J$3),0,NETWORKDAYS(MAX($B38,J$3),MIN($F38,J$3+4),'Public holidays'!$A$4:$A$60)*IF(AND($D38="Yes",$B38=$F38),0.5,1)))</f>
      </c>
      <c r="K38" s="14">
        <f>IF(OR($A38="",$B38="",K$3=""),0,IF(OR($B38&gt;K$3+4,$F38&lt;K$3),0,NETWORKDAYS(MAX($B38,K$3),MIN($F38,K$3+4),'Public holidays'!$A$4:$A$60)*IF(AND($D38="Yes",$B38=$F38),0.5,1)))</f>
      </c>
      <c r="L38" s="14">
        <f>IF(OR($A38="",$B38="",L$3=""),0,IF(OR($B38&gt;L$3+4,$F38&lt;L$3),0,NETWORKDAYS(MAX($B38,L$3),MIN($F38,L$3+4),'Public holidays'!$A$4:$A$60)*IF(AND($D38="Yes",$B38=$F38),0.5,1)))</f>
      </c>
      <c r="M38" s="14">
        <f>IF(OR($A38="",$B38="",M$3=""),0,IF(OR($B38&gt;M$3+4,$F38&lt;M$3),0,NETWORKDAYS(MAX($B38,M$3),MIN($F38,M$3+4),'Public holidays'!$A$4:$A$60)*IF(AND($D38="Yes",$B38=$F38),0.5,1)))</f>
      </c>
      <c r="N38" s="14">
        <f>IF(OR($A38="",$B38="",N$3=""),0,IF(OR($B38&gt;N$3+4,$F38&lt;N$3),0,NETWORKDAYS(MAX($B38,N$3),MIN($F38,N$3+4),'Public holidays'!$A$4:$A$60)*IF(AND($D38="Yes",$B38=$F38),0.5,1)))</f>
      </c>
      <c r="O38" s="14">
        <f>IF(OR($A38="",$B38="",O$3=""),0,IF(OR($B38&gt;O$3+4,$F38&lt;O$3),0,NETWORKDAYS(MAX($B38,O$3),MIN($F38,O$3+4),'Public holidays'!$A$4:$A$60)*IF(AND($D38="Yes",$B38=$F38),0.5,1)))</f>
      </c>
      <c r="P38" s="14">
        <f>IF(OR($A38="",$B38="",P$3=""),0,IF(OR($B38&gt;P$3+4,$F38&lt;P$3),0,NETWORKDAYS(MAX($B38,P$3),MIN($F38,P$3+4),'Public holidays'!$A$4:$A$60)*IF(AND($D38="Yes",$B38=$F38),0.5,1)))</f>
      </c>
      <c r="Q38" s="14">
        <f>IF(OR($A38="",$B38="",Q$3=""),0,IF(OR($B38&gt;Q$3+4,$F38&lt;Q$3),0,NETWORKDAYS(MAX($B38,Q$3),MIN($F38,Q$3+4),'Public holidays'!$A$4:$A$60)*IF(AND($D38="Yes",$B38=$F38),0.5,1)))</f>
      </c>
      <c r="R38" s="14">
        <f>IF(OR($A38="",$B38="",R$3=""),0,IF(OR($B38&gt;R$3+4,$F38&lt;R$3),0,NETWORKDAYS(MAX($B38,R$3),MIN($F38,R$3+4),'Public holidays'!$A$4:$A$60)*IF(AND($D38="Yes",$B38=$F38),0.5,1)))</f>
      </c>
    </row>
    <row r="39" spans="1:18">
      <c r="A39" s="4"/>
      <c r="B39" s="10"/>
      <c r="C39" s="10"/>
      <c r="D39" s="4"/>
      <c r="E39" s="4"/>
      <c r="F39">
        <f>IF($B39="","",IF($C39="",$B39,$C39))</f>
      </c>
      <c r="G39" s="14">
        <f>IF(OR($A39="",$B39="",G$3=""),0,IF(OR($B39&gt;G$3+4,$F39&lt;G$3),0,NETWORKDAYS(MAX($B39,G$3),MIN($F39,G$3+4),'Public holidays'!$A$4:$A$60)*IF(AND($D39="Yes",$B39=$F39),0.5,1)))</f>
      </c>
      <c r="H39" s="14">
        <f>IF(OR($A39="",$B39="",H$3=""),0,IF(OR($B39&gt;H$3+4,$F39&lt;H$3),0,NETWORKDAYS(MAX($B39,H$3),MIN($F39,H$3+4),'Public holidays'!$A$4:$A$60)*IF(AND($D39="Yes",$B39=$F39),0.5,1)))</f>
      </c>
      <c r="I39" s="14">
        <f>IF(OR($A39="",$B39="",I$3=""),0,IF(OR($B39&gt;I$3+4,$F39&lt;I$3),0,NETWORKDAYS(MAX($B39,I$3),MIN($F39,I$3+4),'Public holidays'!$A$4:$A$60)*IF(AND($D39="Yes",$B39=$F39),0.5,1)))</f>
      </c>
      <c r="J39" s="14">
        <f>IF(OR($A39="",$B39="",J$3=""),0,IF(OR($B39&gt;J$3+4,$F39&lt;J$3),0,NETWORKDAYS(MAX($B39,J$3),MIN($F39,J$3+4),'Public holidays'!$A$4:$A$60)*IF(AND($D39="Yes",$B39=$F39),0.5,1)))</f>
      </c>
      <c r="K39" s="14">
        <f>IF(OR($A39="",$B39="",K$3=""),0,IF(OR($B39&gt;K$3+4,$F39&lt;K$3),0,NETWORKDAYS(MAX($B39,K$3),MIN($F39,K$3+4),'Public holidays'!$A$4:$A$60)*IF(AND($D39="Yes",$B39=$F39),0.5,1)))</f>
      </c>
      <c r="L39" s="14">
        <f>IF(OR($A39="",$B39="",L$3=""),0,IF(OR($B39&gt;L$3+4,$F39&lt;L$3),0,NETWORKDAYS(MAX($B39,L$3),MIN($F39,L$3+4),'Public holidays'!$A$4:$A$60)*IF(AND($D39="Yes",$B39=$F39),0.5,1)))</f>
      </c>
      <c r="M39" s="14">
        <f>IF(OR($A39="",$B39="",M$3=""),0,IF(OR($B39&gt;M$3+4,$F39&lt;M$3),0,NETWORKDAYS(MAX($B39,M$3),MIN($F39,M$3+4),'Public holidays'!$A$4:$A$60)*IF(AND($D39="Yes",$B39=$F39),0.5,1)))</f>
      </c>
      <c r="N39" s="14">
        <f>IF(OR($A39="",$B39="",N$3=""),0,IF(OR($B39&gt;N$3+4,$F39&lt;N$3),0,NETWORKDAYS(MAX($B39,N$3),MIN($F39,N$3+4),'Public holidays'!$A$4:$A$60)*IF(AND($D39="Yes",$B39=$F39),0.5,1)))</f>
      </c>
      <c r="O39" s="14">
        <f>IF(OR($A39="",$B39="",O$3=""),0,IF(OR($B39&gt;O$3+4,$F39&lt;O$3),0,NETWORKDAYS(MAX($B39,O$3),MIN($F39,O$3+4),'Public holidays'!$A$4:$A$60)*IF(AND($D39="Yes",$B39=$F39),0.5,1)))</f>
      </c>
      <c r="P39" s="14">
        <f>IF(OR($A39="",$B39="",P$3=""),0,IF(OR($B39&gt;P$3+4,$F39&lt;P$3),0,NETWORKDAYS(MAX($B39,P$3),MIN($F39,P$3+4),'Public holidays'!$A$4:$A$60)*IF(AND($D39="Yes",$B39=$F39),0.5,1)))</f>
      </c>
      <c r="Q39" s="14">
        <f>IF(OR($A39="",$B39="",Q$3=""),0,IF(OR($B39&gt;Q$3+4,$F39&lt;Q$3),0,NETWORKDAYS(MAX($B39,Q$3),MIN($F39,Q$3+4),'Public holidays'!$A$4:$A$60)*IF(AND($D39="Yes",$B39=$F39),0.5,1)))</f>
      </c>
      <c r="R39" s="14">
        <f>IF(OR($A39="",$B39="",R$3=""),0,IF(OR($B39&gt;R$3+4,$F39&lt;R$3),0,NETWORKDAYS(MAX($B39,R$3),MIN($F39,R$3+4),'Public holidays'!$A$4:$A$60)*IF(AND($D39="Yes",$B39=$F39),0.5,1)))</f>
      </c>
    </row>
    <row r="40" spans="1:18">
      <c r="A40" s="4"/>
      <c r="B40" s="10"/>
      <c r="C40" s="10"/>
      <c r="D40" s="4"/>
      <c r="E40" s="4"/>
      <c r="F40">
        <f>IF($B40="","",IF($C40="",$B40,$C40))</f>
      </c>
      <c r="G40" s="14">
        <f>IF(OR($A40="",$B40="",G$3=""),0,IF(OR($B40&gt;G$3+4,$F40&lt;G$3),0,NETWORKDAYS(MAX($B40,G$3),MIN($F40,G$3+4),'Public holidays'!$A$4:$A$60)*IF(AND($D40="Yes",$B40=$F40),0.5,1)))</f>
      </c>
      <c r="H40" s="14">
        <f>IF(OR($A40="",$B40="",H$3=""),0,IF(OR($B40&gt;H$3+4,$F40&lt;H$3),0,NETWORKDAYS(MAX($B40,H$3),MIN($F40,H$3+4),'Public holidays'!$A$4:$A$60)*IF(AND($D40="Yes",$B40=$F40),0.5,1)))</f>
      </c>
      <c r="I40" s="14">
        <f>IF(OR($A40="",$B40="",I$3=""),0,IF(OR($B40&gt;I$3+4,$F40&lt;I$3),0,NETWORKDAYS(MAX($B40,I$3),MIN($F40,I$3+4),'Public holidays'!$A$4:$A$60)*IF(AND($D40="Yes",$B40=$F40),0.5,1)))</f>
      </c>
      <c r="J40" s="14">
        <f>IF(OR($A40="",$B40="",J$3=""),0,IF(OR($B40&gt;J$3+4,$F40&lt;J$3),0,NETWORKDAYS(MAX($B40,J$3),MIN($F40,J$3+4),'Public holidays'!$A$4:$A$60)*IF(AND($D40="Yes",$B40=$F40),0.5,1)))</f>
      </c>
      <c r="K40" s="14">
        <f>IF(OR($A40="",$B40="",K$3=""),0,IF(OR($B40&gt;K$3+4,$F40&lt;K$3),0,NETWORKDAYS(MAX($B40,K$3),MIN($F40,K$3+4),'Public holidays'!$A$4:$A$60)*IF(AND($D40="Yes",$B40=$F40),0.5,1)))</f>
      </c>
      <c r="L40" s="14">
        <f>IF(OR($A40="",$B40="",L$3=""),0,IF(OR($B40&gt;L$3+4,$F40&lt;L$3),0,NETWORKDAYS(MAX($B40,L$3),MIN($F40,L$3+4),'Public holidays'!$A$4:$A$60)*IF(AND($D40="Yes",$B40=$F40),0.5,1)))</f>
      </c>
      <c r="M40" s="14">
        <f>IF(OR($A40="",$B40="",M$3=""),0,IF(OR($B40&gt;M$3+4,$F40&lt;M$3),0,NETWORKDAYS(MAX($B40,M$3),MIN($F40,M$3+4),'Public holidays'!$A$4:$A$60)*IF(AND($D40="Yes",$B40=$F40),0.5,1)))</f>
      </c>
      <c r="N40" s="14">
        <f>IF(OR($A40="",$B40="",N$3=""),0,IF(OR($B40&gt;N$3+4,$F40&lt;N$3),0,NETWORKDAYS(MAX($B40,N$3),MIN($F40,N$3+4),'Public holidays'!$A$4:$A$60)*IF(AND($D40="Yes",$B40=$F40),0.5,1)))</f>
      </c>
      <c r="O40" s="14">
        <f>IF(OR($A40="",$B40="",O$3=""),0,IF(OR($B40&gt;O$3+4,$F40&lt;O$3),0,NETWORKDAYS(MAX($B40,O$3),MIN($F40,O$3+4),'Public holidays'!$A$4:$A$60)*IF(AND($D40="Yes",$B40=$F40),0.5,1)))</f>
      </c>
      <c r="P40" s="14">
        <f>IF(OR($A40="",$B40="",P$3=""),0,IF(OR($B40&gt;P$3+4,$F40&lt;P$3),0,NETWORKDAYS(MAX($B40,P$3),MIN($F40,P$3+4),'Public holidays'!$A$4:$A$60)*IF(AND($D40="Yes",$B40=$F40),0.5,1)))</f>
      </c>
      <c r="Q40" s="14">
        <f>IF(OR($A40="",$B40="",Q$3=""),0,IF(OR($B40&gt;Q$3+4,$F40&lt;Q$3),0,NETWORKDAYS(MAX($B40,Q$3),MIN($F40,Q$3+4),'Public holidays'!$A$4:$A$60)*IF(AND($D40="Yes",$B40=$F40),0.5,1)))</f>
      </c>
      <c r="R40" s="14">
        <f>IF(OR($A40="",$B40="",R$3=""),0,IF(OR($B40&gt;R$3+4,$F40&lt;R$3),0,NETWORKDAYS(MAX($B40,R$3),MIN($F40,R$3+4),'Public holidays'!$A$4:$A$60)*IF(AND($D40="Yes",$B40=$F40),0.5,1)))</f>
      </c>
    </row>
    <row r="41" spans="1:18">
      <c r="A41" s="4"/>
      <c r="B41" s="10"/>
      <c r="C41" s="10"/>
      <c r="D41" s="4"/>
      <c r="E41" s="4"/>
      <c r="F41">
        <f>IF($B41="","",IF($C41="",$B41,$C41))</f>
      </c>
      <c r="G41" s="14">
        <f>IF(OR($A41="",$B41="",G$3=""),0,IF(OR($B41&gt;G$3+4,$F41&lt;G$3),0,NETWORKDAYS(MAX($B41,G$3),MIN($F41,G$3+4),'Public holidays'!$A$4:$A$60)*IF(AND($D41="Yes",$B41=$F41),0.5,1)))</f>
      </c>
      <c r="H41" s="14">
        <f>IF(OR($A41="",$B41="",H$3=""),0,IF(OR($B41&gt;H$3+4,$F41&lt;H$3),0,NETWORKDAYS(MAX($B41,H$3),MIN($F41,H$3+4),'Public holidays'!$A$4:$A$60)*IF(AND($D41="Yes",$B41=$F41),0.5,1)))</f>
      </c>
      <c r="I41" s="14">
        <f>IF(OR($A41="",$B41="",I$3=""),0,IF(OR($B41&gt;I$3+4,$F41&lt;I$3),0,NETWORKDAYS(MAX($B41,I$3),MIN($F41,I$3+4),'Public holidays'!$A$4:$A$60)*IF(AND($D41="Yes",$B41=$F41),0.5,1)))</f>
      </c>
      <c r="J41" s="14">
        <f>IF(OR($A41="",$B41="",J$3=""),0,IF(OR($B41&gt;J$3+4,$F41&lt;J$3),0,NETWORKDAYS(MAX($B41,J$3),MIN($F41,J$3+4),'Public holidays'!$A$4:$A$60)*IF(AND($D41="Yes",$B41=$F41),0.5,1)))</f>
      </c>
      <c r="K41" s="14">
        <f>IF(OR($A41="",$B41="",K$3=""),0,IF(OR($B41&gt;K$3+4,$F41&lt;K$3),0,NETWORKDAYS(MAX($B41,K$3),MIN($F41,K$3+4),'Public holidays'!$A$4:$A$60)*IF(AND($D41="Yes",$B41=$F41),0.5,1)))</f>
      </c>
      <c r="L41" s="14">
        <f>IF(OR($A41="",$B41="",L$3=""),0,IF(OR($B41&gt;L$3+4,$F41&lt;L$3),0,NETWORKDAYS(MAX($B41,L$3),MIN($F41,L$3+4),'Public holidays'!$A$4:$A$60)*IF(AND($D41="Yes",$B41=$F41),0.5,1)))</f>
      </c>
      <c r="M41" s="14">
        <f>IF(OR($A41="",$B41="",M$3=""),0,IF(OR($B41&gt;M$3+4,$F41&lt;M$3),0,NETWORKDAYS(MAX($B41,M$3),MIN($F41,M$3+4),'Public holidays'!$A$4:$A$60)*IF(AND($D41="Yes",$B41=$F41),0.5,1)))</f>
      </c>
      <c r="N41" s="14">
        <f>IF(OR($A41="",$B41="",N$3=""),0,IF(OR($B41&gt;N$3+4,$F41&lt;N$3),0,NETWORKDAYS(MAX($B41,N$3),MIN($F41,N$3+4),'Public holidays'!$A$4:$A$60)*IF(AND($D41="Yes",$B41=$F41),0.5,1)))</f>
      </c>
      <c r="O41" s="14">
        <f>IF(OR($A41="",$B41="",O$3=""),0,IF(OR($B41&gt;O$3+4,$F41&lt;O$3),0,NETWORKDAYS(MAX($B41,O$3),MIN($F41,O$3+4),'Public holidays'!$A$4:$A$60)*IF(AND($D41="Yes",$B41=$F41),0.5,1)))</f>
      </c>
      <c r="P41" s="14">
        <f>IF(OR($A41="",$B41="",P$3=""),0,IF(OR($B41&gt;P$3+4,$F41&lt;P$3),0,NETWORKDAYS(MAX($B41,P$3),MIN($F41,P$3+4),'Public holidays'!$A$4:$A$60)*IF(AND($D41="Yes",$B41=$F41),0.5,1)))</f>
      </c>
      <c r="Q41" s="14">
        <f>IF(OR($A41="",$B41="",Q$3=""),0,IF(OR($B41&gt;Q$3+4,$F41&lt;Q$3),0,NETWORKDAYS(MAX($B41,Q$3),MIN($F41,Q$3+4),'Public holidays'!$A$4:$A$60)*IF(AND($D41="Yes",$B41=$F41),0.5,1)))</f>
      </c>
      <c r="R41" s="14">
        <f>IF(OR($A41="",$B41="",R$3=""),0,IF(OR($B41&gt;R$3+4,$F41&lt;R$3),0,NETWORKDAYS(MAX($B41,R$3),MIN($F41,R$3+4),'Public holidays'!$A$4:$A$60)*IF(AND($D41="Yes",$B41=$F41),0.5,1)))</f>
      </c>
    </row>
    <row r="42" spans="1:18">
      <c r="A42" s="4"/>
      <c r="B42" s="10"/>
      <c r="C42" s="10"/>
      <c r="D42" s="4"/>
      <c r="E42" s="4"/>
      <c r="F42">
        <f>IF($B42="","",IF($C42="",$B42,$C42))</f>
      </c>
      <c r="G42" s="14">
        <f>IF(OR($A42="",$B42="",G$3=""),0,IF(OR($B42&gt;G$3+4,$F42&lt;G$3),0,NETWORKDAYS(MAX($B42,G$3),MIN($F42,G$3+4),'Public holidays'!$A$4:$A$60)*IF(AND($D42="Yes",$B42=$F42),0.5,1)))</f>
      </c>
      <c r="H42" s="14">
        <f>IF(OR($A42="",$B42="",H$3=""),0,IF(OR($B42&gt;H$3+4,$F42&lt;H$3),0,NETWORKDAYS(MAX($B42,H$3),MIN($F42,H$3+4),'Public holidays'!$A$4:$A$60)*IF(AND($D42="Yes",$B42=$F42),0.5,1)))</f>
      </c>
      <c r="I42" s="14">
        <f>IF(OR($A42="",$B42="",I$3=""),0,IF(OR($B42&gt;I$3+4,$F42&lt;I$3),0,NETWORKDAYS(MAX($B42,I$3),MIN($F42,I$3+4),'Public holidays'!$A$4:$A$60)*IF(AND($D42="Yes",$B42=$F42),0.5,1)))</f>
      </c>
      <c r="J42" s="14">
        <f>IF(OR($A42="",$B42="",J$3=""),0,IF(OR($B42&gt;J$3+4,$F42&lt;J$3),0,NETWORKDAYS(MAX($B42,J$3),MIN($F42,J$3+4),'Public holidays'!$A$4:$A$60)*IF(AND($D42="Yes",$B42=$F42),0.5,1)))</f>
      </c>
      <c r="K42" s="14">
        <f>IF(OR($A42="",$B42="",K$3=""),0,IF(OR($B42&gt;K$3+4,$F42&lt;K$3),0,NETWORKDAYS(MAX($B42,K$3),MIN($F42,K$3+4),'Public holidays'!$A$4:$A$60)*IF(AND($D42="Yes",$B42=$F42),0.5,1)))</f>
      </c>
      <c r="L42" s="14">
        <f>IF(OR($A42="",$B42="",L$3=""),0,IF(OR($B42&gt;L$3+4,$F42&lt;L$3),0,NETWORKDAYS(MAX($B42,L$3),MIN($F42,L$3+4),'Public holidays'!$A$4:$A$60)*IF(AND($D42="Yes",$B42=$F42),0.5,1)))</f>
      </c>
      <c r="M42" s="14">
        <f>IF(OR($A42="",$B42="",M$3=""),0,IF(OR($B42&gt;M$3+4,$F42&lt;M$3),0,NETWORKDAYS(MAX($B42,M$3),MIN($F42,M$3+4),'Public holidays'!$A$4:$A$60)*IF(AND($D42="Yes",$B42=$F42),0.5,1)))</f>
      </c>
      <c r="N42" s="14">
        <f>IF(OR($A42="",$B42="",N$3=""),0,IF(OR($B42&gt;N$3+4,$F42&lt;N$3),0,NETWORKDAYS(MAX($B42,N$3),MIN($F42,N$3+4),'Public holidays'!$A$4:$A$60)*IF(AND($D42="Yes",$B42=$F42),0.5,1)))</f>
      </c>
      <c r="O42" s="14">
        <f>IF(OR($A42="",$B42="",O$3=""),0,IF(OR($B42&gt;O$3+4,$F42&lt;O$3),0,NETWORKDAYS(MAX($B42,O$3),MIN($F42,O$3+4),'Public holidays'!$A$4:$A$60)*IF(AND($D42="Yes",$B42=$F42),0.5,1)))</f>
      </c>
      <c r="P42" s="14">
        <f>IF(OR($A42="",$B42="",P$3=""),0,IF(OR($B42&gt;P$3+4,$F42&lt;P$3),0,NETWORKDAYS(MAX($B42,P$3),MIN($F42,P$3+4),'Public holidays'!$A$4:$A$60)*IF(AND($D42="Yes",$B42=$F42),0.5,1)))</f>
      </c>
      <c r="Q42" s="14">
        <f>IF(OR($A42="",$B42="",Q$3=""),0,IF(OR($B42&gt;Q$3+4,$F42&lt;Q$3),0,NETWORKDAYS(MAX($B42,Q$3),MIN($F42,Q$3+4),'Public holidays'!$A$4:$A$60)*IF(AND($D42="Yes",$B42=$F42),0.5,1)))</f>
      </c>
      <c r="R42" s="14">
        <f>IF(OR($A42="",$B42="",R$3=""),0,IF(OR($B42&gt;R$3+4,$F42&lt;R$3),0,NETWORKDAYS(MAX($B42,R$3),MIN($F42,R$3+4),'Public holidays'!$A$4:$A$60)*IF(AND($D42="Yes",$B42=$F42),0.5,1)))</f>
      </c>
    </row>
    <row r="43" spans="1:18">
      <c r="A43" s="4"/>
      <c r="B43" s="10"/>
      <c r="C43" s="10"/>
      <c r="D43" s="4"/>
      <c r="E43" s="4"/>
      <c r="F43">
        <f>IF($B43="","",IF($C43="",$B43,$C43))</f>
      </c>
      <c r="G43" s="14">
        <f>IF(OR($A43="",$B43="",G$3=""),0,IF(OR($B43&gt;G$3+4,$F43&lt;G$3),0,NETWORKDAYS(MAX($B43,G$3),MIN($F43,G$3+4),'Public holidays'!$A$4:$A$60)*IF(AND($D43="Yes",$B43=$F43),0.5,1)))</f>
      </c>
      <c r="H43" s="14">
        <f>IF(OR($A43="",$B43="",H$3=""),0,IF(OR($B43&gt;H$3+4,$F43&lt;H$3),0,NETWORKDAYS(MAX($B43,H$3),MIN($F43,H$3+4),'Public holidays'!$A$4:$A$60)*IF(AND($D43="Yes",$B43=$F43),0.5,1)))</f>
      </c>
      <c r="I43" s="14">
        <f>IF(OR($A43="",$B43="",I$3=""),0,IF(OR($B43&gt;I$3+4,$F43&lt;I$3),0,NETWORKDAYS(MAX($B43,I$3),MIN($F43,I$3+4),'Public holidays'!$A$4:$A$60)*IF(AND($D43="Yes",$B43=$F43),0.5,1)))</f>
      </c>
      <c r="J43" s="14">
        <f>IF(OR($A43="",$B43="",J$3=""),0,IF(OR($B43&gt;J$3+4,$F43&lt;J$3),0,NETWORKDAYS(MAX($B43,J$3),MIN($F43,J$3+4),'Public holidays'!$A$4:$A$60)*IF(AND($D43="Yes",$B43=$F43),0.5,1)))</f>
      </c>
      <c r="K43" s="14">
        <f>IF(OR($A43="",$B43="",K$3=""),0,IF(OR($B43&gt;K$3+4,$F43&lt;K$3),0,NETWORKDAYS(MAX($B43,K$3),MIN($F43,K$3+4),'Public holidays'!$A$4:$A$60)*IF(AND($D43="Yes",$B43=$F43),0.5,1)))</f>
      </c>
      <c r="L43" s="14">
        <f>IF(OR($A43="",$B43="",L$3=""),0,IF(OR($B43&gt;L$3+4,$F43&lt;L$3),0,NETWORKDAYS(MAX($B43,L$3),MIN($F43,L$3+4),'Public holidays'!$A$4:$A$60)*IF(AND($D43="Yes",$B43=$F43),0.5,1)))</f>
      </c>
      <c r="M43" s="14">
        <f>IF(OR($A43="",$B43="",M$3=""),0,IF(OR($B43&gt;M$3+4,$F43&lt;M$3),0,NETWORKDAYS(MAX($B43,M$3),MIN($F43,M$3+4),'Public holidays'!$A$4:$A$60)*IF(AND($D43="Yes",$B43=$F43),0.5,1)))</f>
      </c>
      <c r="N43" s="14">
        <f>IF(OR($A43="",$B43="",N$3=""),0,IF(OR($B43&gt;N$3+4,$F43&lt;N$3),0,NETWORKDAYS(MAX($B43,N$3),MIN($F43,N$3+4),'Public holidays'!$A$4:$A$60)*IF(AND($D43="Yes",$B43=$F43),0.5,1)))</f>
      </c>
      <c r="O43" s="14">
        <f>IF(OR($A43="",$B43="",O$3=""),0,IF(OR($B43&gt;O$3+4,$F43&lt;O$3),0,NETWORKDAYS(MAX($B43,O$3),MIN($F43,O$3+4),'Public holidays'!$A$4:$A$60)*IF(AND($D43="Yes",$B43=$F43),0.5,1)))</f>
      </c>
      <c r="P43" s="14">
        <f>IF(OR($A43="",$B43="",P$3=""),0,IF(OR($B43&gt;P$3+4,$F43&lt;P$3),0,NETWORKDAYS(MAX($B43,P$3),MIN($F43,P$3+4),'Public holidays'!$A$4:$A$60)*IF(AND($D43="Yes",$B43=$F43),0.5,1)))</f>
      </c>
      <c r="Q43" s="14">
        <f>IF(OR($A43="",$B43="",Q$3=""),0,IF(OR($B43&gt;Q$3+4,$F43&lt;Q$3),0,NETWORKDAYS(MAX($B43,Q$3),MIN($F43,Q$3+4),'Public holidays'!$A$4:$A$60)*IF(AND($D43="Yes",$B43=$F43),0.5,1)))</f>
      </c>
      <c r="R43" s="14">
        <f>IF(OR($A43="",$B43="",R$3=""),0,IF(OR($B43&gt;R$3+4,$F43&lt;R$3),0,NETWORKDAYS(MAX($B43,R$3),MIN($F43,R$3+4),'Public holidays'!$A$4:$A$60)*IF(AND($D43="Yes",$B43=$F43),0.5,1)))</f>
      </c>
    </row>
    <row r="44" spans="1:18">
      <c r="A44" s="4"/>
      <c r="B44" s="10"/>
      <c r="C44" s="10"/>
      <c r="D44" s="4"/>
      <c r="E44" s="4"/>
      <c r="F44">
        <f>IF($B44="","",IF($C44="",$B44,$C44))</f>
      </c>
      <c r="G44" s="14">
        <f>IF(OR($A44="",$B44="",G$3=""),0,IF(OR($B44&gt;G$3+4,$F44&lt;G$3),0,NETWORKDAYS(MAX($B44,G$3),MIN($F44,G$3+4),'Public holidays'!$A$4:$A$60)*IF(AND($D44="Yes",$B44=$F44),0.5,1)))</f>
      </c>
      <c r="H44" s="14">
        <f>IF(OR($A44="",$B44="",H$3=""),0,IF(OR($B44&gt;H$3+4,$F44&lt;H$3),0,NETWORKDAYS(MAX($B44,H$3),MIN($F44,H$3+4),'Public holidays'!$A$4:$A$60)*IF(AND($D44="Yes",$B44=$F44),0.5,1)))</f>
      </c>
      <c r="I44" s="14">
        <f>IF(OR($A44="",$B44="",I$3=""),0,IF(OR($B44&gt;I$3+4,$F44&lt;I$3),0,NETWORKDAYS(MAX($B44,I$3),MIN($F44,I$3+4),'Public holidays'!$A$4:$A$60)*IF(AND($D44="Yes",$B44=$F44),0.5,1)))</f>
      </c>
      <c r="J44" s="14">
        <f>IF(OR($A44="",$B44="",J$3=""),0,IF(OR($B44&gt;J$3+4,$F44&lt;J$3),0,NETWORKDAYS(MAX($B44,J$3),MIN($F44,J$3+4),'Public holidays'!$A$4:$A$60)*IF(AND($D44="Yes",$B44=$F44),0.5,1)))</f>
      </c>
      <c r="K44" s="14">
        <f>IF(OR($A44="",$B44="",K$3=""),0,IF(OR($B44&gt;K$3+4,$F44&lt;K$3),0,NETWORKDAYS(MAX($B44,K$3),MIN($F44,K$3+4),'Public holidays'!$A$4:$A$60)*IF(AND($D44="Yes",$B44=$F44),0.5,1)))</f>
      </c>
      <c r="L44" s="14">
        <f>IF(OR($A44="",$B44="",L$3=""),0,IF(OR($B44&gt;L$3+4,$F44&lt;L$3),0,NETWORKDAYS(MAX($B44,L$3),MIN($F44,L$3+4),'Public holidays'!$A$4:$A$60)*IF(AND($D44="Yes",$B44=$F44),0.5,1)))</f>
      </c>
      <c r="M44" s="14">
        <f>IF(OR($A44="",$B44="",M$3=""),0,IF(OR($B44&gt;M$3+4,$F44&lt;M$3),0,NETWORKDAYS(MAX($B44,M$3),MIN($F44,M$3+4),'Public holidays'!$A$4:$A$60)*IF(AND($D44="Yes",$B44=$F44),0.5,1)))</f>
      </c>
      <c r="N44" s="14">
        <f>IF(OR($A44="",$B44="",N$3=""),0,IF(OR($B44&gt;N$3+4,$F44&lt;N$3),0,NETWORKDAYS(MAX($B44,N$3),MIN($F44,N$3+4),'Public holidays'!$A$4:$A$60)*IF(AND($D44="Yes",$B44=$F44),0.5,1)))</f>
      </c>
      <c r="O44" s="14">
        <f>IF(OR($A44="",$B44="",O$3=""),0,IF(OR($B44&gt;O$3+4,$F44&lt;O$3),0,NETWORKDAYS(MAX($B44,O$3),MIN($F44,O$3+4),'Public holidays'!$A$4:$A$60)*IF(AND($D44="Yes",$B44=$F44),0.5,1)))</f>
      </c>
      <c r="P44" s="14">
        <f>IF(OR($A44="",$B44="",P$3=""),0,IF(OR($B44&gt;P$3+4,$F44&lt;P$3),0,NETWORKDAYS(MAX($B44,P$3),MIN($F44,P$3+4),'Public holidays'!$A$4:$A$60)*IF(AND($D44="Yes",$B44=$F44),0.5,1)))</f>
      </c>
      <c r="Q44" s="14">
        <f>IF(OR($A44="",$B44="",Q$3=""),0,IF(OR($B44&gt;Q$3+4,$F44&lt;Q$3),0,NETWORKDAYS(MAX($B44,Q$3),MIN($F44,Q$3+4),'Public holidays'!$A$4:$A$60)*IF(AND($D44="Yes",$B44=$F44),0.5,1)))</f>
      </c>
      <c r="R44" s="14">
        <f>IF(OR($A44="",$B44="",R$3=""),0,IF(OR($B44&gt;R$3+4,$F44&lt;R$3),0,NETWORKDAYS(MAX($B44,R$3),MIN($F44,R$3+4),'Public holidays'!$A$4:$A$60)*IF(AND($D44="Yes",$B44=$F44),0.5,1)))</f>
      </c>
    </row>
    <row r="45" spans="1:18">
      <c r="A45" s="4"/>
      <c r="B45" s="10"/>
      <c r="C45" s="10"/>
      <c r="D45" s="4"/>
      <c r="E45" s="4"/>
      <c r="F45">
        <f>IF($B45="","",IF($C45="",$B45,$C45))</f>
      </c>
      <c r="G45" s="14">
        <f>IF(OR($A45="",$B45="",G$3=""),0,IF(OR($B45&gt;G$3+4,$F45&lt;G$3),0,NETWORKDAYS(MAX($B45,G$3),MIN($F45,G$3+4),'Public holidays'!$A$4:$A$60)*IF(AND($D45="Yes",$B45=$F45),0.5,1)))</f>
      </c>
      <c r="H45" s="14">
        <f>IF(OR($A45="",$B45="",H$3=""),0,IF(OR($B45&gt;H$3+4,$F45&lt;H$3),0,NETWORKDAYS(MAX($B45,H$3),MIN($F45,H$3+4),'Public holidays'!$A$4:$A$60)*IF(AND($D45="Yes",$B45=$F45),0.5,1)))</f>
      </c>
      <c r="I45" s="14">
        <f>IF(OR($A45="",$B45="",I$3=""),0,IF(OR($B45&gt;I$3+4,$F45&lt;I$3),0,NETWORKDAYS(MAX($B45,I$3),MIN($F45,I$3+4),'Public holidays'!$A$4:$A$60)*IF(AND($D45="Yes",$B45=$F45),0.5,1)))</f>
      </c>
      <c r="J45" s="14">
        <f>IF(OR($A45="",$B45="",J$3=""),0,IF(OR($B45&gt;J$3+4,$F45&lt;J$3),0,NETWORKDAYS(MAX($B45,J$3),MIN($F45,J$3+4),'Public holidays'!$A$4:$A$60)*IF(AND($D45="Yes",$B45=$F45),0.5,1)))</f>
      </c>
      <c r="K45" s="14">
        <f>IF(OR($A45="",$B45="",K$3=""),0,IF(OR($B45&gt;K$3+4,$F45&lt;K$3),0,NETWORKDAYS(MAX($B45,K$3),MIN($F45,K$3+4),'Public holidays'!$A$4:$A$60)*IF(AND($D45="Yes",$B45=$F45),0.5,1)))</f>
      </c>
      <c r="L45" s="14">
        <f>IF(OR($A45="",$B45="",L$3=""),0,IF(OR($B45&gt;L$3+4,$F45&lt;L$3),0,NETWORKDAYS(MAX($B45,L$3),MIN($F45,L$3+4),'Public holidays'!$A$4:$A$60)*IF(AND($D45="Yes",$B45=$F45),0.5,1)))</f>
      </c>
      <c r="M45" s="14">
        <f>IF(OR($A45="",$B45="",M$3=""),0,IF(OR($B45&gt;M$3+4,$F45&lt;M$3),0,NETWORKDAYS(MAX($B45,M$3),MIN($F45,M$3+4),'Public holidays'!$A$4:$A$60)*IF(AND($D45="Yes",$B45=$F45),0.5,1)))</f>
      </c>
      <c r="N45" s="14">
        <f>IF(OR($A45="",$B45="",N$3=""),0,IF(OR($B45&gt;N$3+4,$F45&lt;N$3),0,NETWORKDAYS(MAX($B45,N$3),MIN($F45,N$3+4),'Public holidays'!$A$4:$A$60)*IF(AND($D45="Yes",$B45=$F45),0.5,1)))</f>
      </c>
      <c r="O45" s="14">
        <f>IF(OR($A45="",$B45="",O$3=""),0,IF(OR($B45&gt;O$3+4,$F45&lt;O$3),0,NETWORKDAYS(MAX($B45,O$3),MIN($F45,O$3+4),'Public holidays'!$A$4:$A$60)*IF(AND($D45="Yes",$B45=$F45),0.5,1)))</f>
      </c>
      <c r="P45" s="14">
        <f>IF(OR($A45="",$B45="",P$3=""),0,IF(OR($B45&gt;P$3+4,$F45&lt;P$3),0,NETWORKDAYS(MAX($B45,P$3),MIN($F45,P$3+4),'Public holidays'!$A$4:$A$60)*IF(AND($D45="Yes",$B45=$F45),0.5,1)))</f>
      </c>
      <c r="Q45" s="14">
        <f>IF(OR($A45="",$B45="",Q$3=""),0,IF(OR($B45&gt;Q$3+4,$F45&lt;Q$3),0,NETWORKDAYS(MAX($B45,Q$3),MIN($F45,Q$3+4),'Public holidays'!$A$4:$A$60)*IF(AND($D45="Yes",$B45=$F45),0.5,1)))</f>
      </c>
      <c r="R45" s="14">
        <f>IF(OR($A45="",$B45="",R$3=""),0,IF(OR($B45&gt;R$3+4,$F45&lt;R$3),0,NETWORKDAYS(MAX($B45,R$3),MIN($F45,R$3+4),'Public holidays'!$A$4:$A$60)*IF(AND($D45="Yes",$B45=$F45),0.5,1)))</f>
      </c>
    </row>
    <row r="46" spans="1:18">
      <c r="A46" s="4"/>
      <c r="B46" s="10"/>
      <c r="C46" s="10"/>
      <c r="D46" s="4"/>
      <c r="E46" s="4"/>
      <c r="F46">
        <f>IF($B46="","",IF($C46="",$B46,$C46))</f>
      </c>
      <c r="G46" s="14">
        <f>IF(OR($A46="",$B46="",G$3=""),0,IF(OR($B46&gt;G$3+4,$F46&lt;G$3),0,NETWORKDAYS(MAX($B46,G$3),MIN($F46,G$3+4),'Public holidays'!$A$4:$A$60)*IF(AND($D46="Yes",$B46=$F46),0.5,1)))</f>
      </c>
      <c r="H46" s="14">
        <f>IF(OR($A46="",$B46="",H$3=""),0,IF(OR($B46&gt;H$3+4,$F46&lt;H$3),0,NETWORKDAYS(MAX($B46,H$3),MIN($F46,H$3+4),'Public holidays'!$A$4:$A$60)*IF(AND($D46="Yes",$B46=$F46),0.5,1)))</f>
      </c>
      <c r="I46" s="14">
        <f>IF(OR($A46="",$B46="",I$3=""),0,IF(OR($B46&gt;I$3+4,$F46&lt;I$3),0,NETWORKDAYS(MAX($B46,I$3),MIN($F46,I$3+4),'Public holidays'!$A$4:$A$60)*IF(AND($D46="Yes",$B46=$F46),0.5,1)))</f>
      </c>
      <c r="J46" s="14">
        <f>IF(OR($A46="",$B46="",J$3=""),0,IF(OR($B46&gt;J$3+4,$F46&lt;J$3),0,NETWORKDAYS(MAX($B46,J$3),MIN($F46,J$3+4),'Public holidays'!$A$4:$A$60)*IF(AND($D46="Yes",$B46=$F46),0.5,1)))</f>
      </c>
      <c r="K46" s="14">
        <f>IF(OR($A46="",$B46="",K$3=""),0,IF(OR($B46&gt;K$3+4,$F46&lt;K$3),0,NETWORKDAYS(MAX($B46,K$3),MIN($F46,K$3+4),'Public holidays'!$A$4:$A$60)*IF(AND($D46="Yes",$B46=$F46),0.5,1)))</f>
      </c>
      <c r="L46" s="14">
        <f>IF(OR($A46="",$B46="",L$3=""),0,IF(OR($B46&gt;L$3+4,$F46&lt;L$3),0,NETWORKDAYS(MAX($B46,L$3),MIN($F46,L$3+4),'Public holidays'!$A$4:$A$60)*IF(AND($D46="Yes",$B46=$F46),0.5,1)))</f>
      </c>
      <c r="M46" s="14">
        <f>IF(OR($A46="",$B46="",M$3=""),0,IF(OR($B46&gt;M$3+4,$F46&lt;M$3),0,NETWORKDAYS(MAX($B46,M$3),MIN($F46,M$3+4),'Public holidays'!$A$4:$A$60)*IF(AND($D46="Yes",$B46=$F46),0.5,1)))</f>
      </c>
      <c r="N46" s="14">
        <f>IF(OR($A46="",$B46="",N$3=""),0,IF(OR($B46&gt;N$3+4,$F46&lt;N$3),0,NETWORKDAYS(MAX($B46,N$3),MIN($F46,N$3+4),'Public holidays'!$A$4:$A$60)*IF(AND($D46="Yes",$B46=$F46),0.5,1)))</f>
      </c>
      <c r="O46" s="14">
        <f>IF(OR($A46="",$B46="",O$3=""),0,IF(OR($B46&gt;O$3+4,$F46&lt;O$3),0,NETWORKDAYS(MAX($B46,O$3),MIN($F46,O$3+4),'Public holidays'!$A$4:$A$60)*IF(AND($D46="Yes",$B46=$F46),0.5,1)))</f>
      </c>
      <c r="P46" s="14">
        <f>IF(OR($A46="",$B46="",P$3=""),0,IF(OR($B46&gt;P$3+4,$F46&lt;P$3),0,NETWORKDAYS(MAX($B46,P$3),MIN($F46,P$3+4),'Public holidays'!$A$4:$A$60)*IF(AND($D46="Yes",$B46=$F46),0.5,1)))</f>
      </c>
      <c r="Q46" s="14">
        <f>IF(OR($A46="",$B46="",Q$3=""),0,IF(OR($B46&gt;Q$3+4,$F46&lt;Q$3),0,NETWORKDAYS(MAX($B46,Q$3),MIN($F46,Q$3+4),'Public holidays'!$A$4:$A$60)*IF(AND($D46="Yes",$B46=$F46),0.5,1)))</f>
      </c>
      <c r="R46" s="14">
        <f>IF(OR($A46="",$B46="",R$3=""),0,IF(OR($B46&gt;R$3+4,$F46&lt;R$3),0,NETWORKDAYS(MAX($B46,R$3),MIN($F46,R$3+4),'Public holidays'!$A$4:$A$60)*IF(AND($D46="Yes",$B46=$F46),0.5,1)))</f>
      </c>
    </row>
    <row r="47" spans="1:18">
      <c r="A47" s="4"/>
      <c r="B47" s="10"/>
      <c r="C47" s="10"/>
      <c r="D47" s="4"/>
      <c r="E47" s="4"/>
      <c r="F47">
        <f>IF($B47="","",IF($C47="",$B47,$C47))</f>
      </c>
      <c r="G47" s="14">
        <f>IF(OR($A47="",$B47="",G$3=""),0,IF(OR($B47&gt;G$3+4,$F47&lt;G$3),0,NETWORKDAYS(MAX($B47,G$3),MIN($F47,G$3+4),'Public holidays'!$A$4:$A$60)*IF(AND($D47="Yes",$B47=$F47),0.5,1)))</f>
      </c>
      <c r="H47" s="14">
        <f>IF(OR($A47="",$B47="",H$3=""),0,IF(OR($B47&gt;H$3+4,$F47&lt;H$3),0,NETWORKDAYS(MAX($B47,H$3),MIN($F47,H$3+4),'Public holidays'!$A$4:$A$60)*IF(AND($D47="Yes",$B47=$F47),0.5,1)))</f>
      </c>
      <c r="I47" s="14">
        <f>IF(OR($A47="",$B47="",I$3=""),0,IF(OR($B47&gt;I$3+4,$F47&lt;I$3),0,NETWORKDAYS(MAX($B47,I$3),MIN($F47,I$3+4),'Public holidays'!$A$4:$A$60)*IF(AND($D47="Yes",$B47=$F47),0.5,1)))</f>
      </c>
      <c r="J47" s="14">
        <f>IF(OR($A47="",$B47="",J$3=""),0,IF(OR($B47&gt;J$3+4,$F47&lt;J$3),0,NETWORKDAYS(MAX($B47,J$3),MIN($F47,J$3+4),'Public holidays'!$A$4:$A$60)*IF(AND($D47="Yes",$B47=$F47),0.5,1)))</f>
      </c>
      <c r="K47" s="14">
        <f>IF(OR($A47="",$B47="",K$3=""),0,IF(OR($B47&gt;K$3+4,$F47&lt;K$3),0,NETWORKDAYS(MAX($B47,K$3),MIN($F47,K$3+4),'Public holidays'!$A$4:$A$60)*IF(AND($D47="Yes",$B47=$F47),0.5,1)))</f>
      </c>
      <c r="L47" s="14">
        <f>IF(OR($A47="",$B47="",L$3=""),0,IF(OR($B47&gt;L$3+4,$F47&lt;L$3),0,NETWORKDAYS(MAX($B47,L$3),MIN($F47,L$3+4),'Public holidays'!$A$4:$A$60)*IF(AND($D47="Yes",$B47=$F47),0.5,1)))</f>
      </c>
      <c r="M47" s="14">
        <f>IF(OR($A47="",$B47="",M$3=""),0,IF(OR($B47&gt;M$3+4,$F47&lt;M$3),0,NETWORKDAYS(MAX($B47,M$3),MIN($F47,M$3+4),'Public holidays'!$A$4:$A$60)*IF(AND($D47="Yes",$B47=$F47),0.5,1)))</f>
      </c>
      <c r="N47" s="14">
        <f>IF(OR($A47="",$B47="",N$3=""),0,IF(OR($B47&gt;N$3+4,$F47&lt;N$3),0,NETWORKDAYS(MAX($B47,N$3),MIN($F47,N$3+4),'Public holidays'!$A$4:$A$60)*IF(AND($D47="Yes",$B47=$F47),0.5,1)))</f>
      </c>
      <c r="O47" s="14">
        <f>IF(OR($A47="",$B47="",O$3=""),0,IF(OR($B47&gt;O$3+4,$F47&lt;O$3),0,NETWORKDAYS(MAX($B47,O$3),MIN($F47,O$3+4),'Public holidays'!$A$4:$A$60)*IF(AND($D47="Yes",$B47=$F47),0.5,1)))</f>
      </c>
      <c r="P47" s="14">
        <f>IF(OR($A47="",$B47="",P$3=""),0,IF(OR($B47&gt;P$3+4,$F47&lt;P$3),0,NETWORKDAYS(MAX($B47,P$3),MIN($F47,P$3+4),'Public holidays'!$A$4:$A$60)*IF(AND($D47="Yes",$B47=$F47),0.5,1)))</f>
      </c>
      <c r="Q47" s="14">
        <f>IF(OR($A47="",$B47="",Q$3=""),0,IF(OR($B47&gt;Q$3+4,$F47&lt;Q$3),0,NETWORKDAYS(MAX($B47,Q$3),MIN($F47,Q$3+4),'Public holidays'!$A$4:$A$60)*IF(AND($D47="Yes",$B47=$F47),0.5,1)))</f>
      </c>
      <c r="R47" s="14">
        <f>IF(OR($A47="",$B47="",R$3=""),0,IF(OR($B47&gt;R$3+4,$F47&lt;R$3),0,NETWORKDAYS(MAX($B47,R$3),MIN($F47,R$3+4),'Public holidays'!$A$4:$A$60)*IF(AND($D47="Yes",$B47=$F47),0.5,1)))</f>
      </c>
    </row>
    <row r="48" spans="1:18">
      <c r="A48" s="4"/>
      <c r="B48" s="10"/>
      <c r="C48" s="10"/>
      <c r="D48" s="4"/>
      <c r="E48" s="4"/>
      <c r="F48">
        <f>IF($B48="","",IF($C48="",$B48,$C48))</f>
      </c>
      <c r="G48" s="14">
        <f>IF(OR($A48="",$B48="",G$3=""),0,IF(OR($B48&gt;G$3+4,$F48&lt;G$3),0,NETWORKDAYS(MAX($B48,G$3),MIN($F48,G$3+4),'Public holidays'!$A$4:$A$60)*IF(AND($D48="Yes",$B48=$F48),0.5,1)))</f>
      </c>
      <c r="H48" s="14">
        <f>IF(OR($A48="",$B48="",H$3=""),0,IF(OR($B48&gt;H$3+4,$F48&lt;H$3),0,NETWORKDAYS(MAX($B48,H$3),MIN($F48,H$3+4),'Public holidays'!$A$4:$A$60)*IF(AND($D48="Yes",$B48=$F48),0.5,1)))</f>
      </c>
      <c r="I48" s="14">
        <f>IF(OR($A48="",$B48="",I$3=""),0,IF(OR($B48&gt;I$3+4,$F48&lt;I$3),0,NETWORKDAYS(MAX($B48,I$3),MIN($F48,I$3+4),'Public holidays'!$A$4:$A$60)*IF(AND($D48="Yes",$B48=$F48),0.5,1)))</f>
      </c>
      <c r="J48" s="14">
        <f>IF(OR($A48="",$B48="",J$3=""),0,IF(OR($B48&gt;J$3+4,$F48&lt;J$3),0,NETWORKDAYS(MAX($B48,J$3),MIN($F48,J$3+4),'Public holidays'!$A$4:$A$60)*IF(AND($D48="Yes",$B48=$F48),0.5,1)))</f>
      </c>
      <c r="K48" s="14">
        <f>IF(OR($A48="",$B48="",K$3=""),0,IF(OR($B48&gt;K$3+4,$F48&lt;K$3),0,NETWORKDAYS(MAX($B48,K$3),MIN($F48,K$3+4),'Public holidays'!$A$4:$A$60)*IF(AND($D48="Yes",$B48=$F48),0.5,1)))</f>
      </c>
      <c r="L48" s="14">
        <f>IF(OR($A48="",$B48="",L$3=""),0,IF(OR($B48&gt;L$3+4,$F48&lt;L$3),0,NETWORKDAYS(MAX($B48,L$3),MIN($F48,L$3+4),'Public holidays'!$A$4:$A$60)*IF(AND($D48="Yes",$B48=$F48),0.5,1)))</f>
      </c>
      <c r="M48" s="14">
        <f>IF(OR($A48="",$B48="",M$3=""),0,IF(OR($B48&gt;M$3+4,$F48&lt;M$3),0,NETWORKDAYS(MAX($B48,M$3),MIN($F48,M$3+4),'Public holidays'!$A$4:$A$60)*IF(AND($D48="Yes",$B48=$F48),0.5,1)))</f>
      </c>
      <c r="N48" s="14">
        <f>IF(OR($A48="",$B48="",N$3=""),0,IF(OR($B48&gt;N$3+4,$F48&lt;N$3),0,NETWORKDAYS(MAX($B48,N$3),MIN($F48,N$3+4),'Public holidays'!$A$4:$A$60)*IF(AND($D48="Yes",$B48=$F48),0.5,1)))</f>
      </c>
      <c r="O48" s="14">
        <f>IF(OR($A48="",$B48="",O$3=""),0,IF(OR($B48&gt;O$3+4,$F48&lt;O$3),0,NETWORKDAYS(MAX($B48,O$3),MIN($F48,O$3+4),'Public holidays'!$A$4:$A$60)*IF(AND($D48="Yes",$B48=$F48),0.5,1)))</f>
      </c>
      <c r="P48" s="14">
        <f>IF(OR($A48="",$B48="",P$3=""),0,IF(OR($B48&gt;P$3+4,$F48&lt;P$3),0,NETWORKDAYS(MAX($B48,P$3),MIN($F48,P$3+4),'Public holidays'!$A$4:$A$60)*IF(AND($D48="Yes",$B48=$F48),0.5,1)))</f>
      </c>
      <c r="Q48" s="14">
        <f>IF(OR($A48="",$B48="",Q$3=""),0,IF(OR($B48&gt;Q$3+4,$F48&lt;Q$3),0,NETWORKDAYS(MAX($B48,Q$3),MIN($F48,Q$3+4),'Public holidays'!$A$4:$A$60)*IF(AND($D48="Yes",$B48=$F48),0.5,1)))</f>
      </c>
      <c r="R48" s="14">
        <f>IF(OR($A48="",$B48="",R$3=""),0,IF(OR($B48&gt;R$3+4,$F48&lt;R$3),0,NETWORKDAYS(MAX($B48,R$3),MIN($F48,R$3+4),'Public holidays'!$A$4:$A$60)*IF(AND($D48="Yes",$B48=$F48),0.5,1)))</f>
      </c>
    </row>
    <row r="49" spans="1:18">
      <c r="A49" s="4"/>
      <c r="B49" s="10"/>
      <c r="C49" s="10"/>
      <c r="D49" s="4"/>
      <c r="E49" s="4"/>
      <c r="F49">
        <f>IF($B49="","",IF($C49="",$B49,$C49))</f>
      </c>
      <c r="G49" s="14">
        <f>IF(OR($A49="",$B49="",G$3=""),0,IF(OR($B49&gt;G$3+4,$F49&lt;G$3),0,NETWORKDAYS(MAX($B49,G$3),MIN($F49,G$3+4),'Public holidays'!$A$4:$A$60)*IF(AND($D49="Yes",$B49=$F49),0.5,1)))</f>
      </c>
      <c r="H49" s="14">
        <f>IF(OR($A49="",$B49="",H$3=""),0,IF(OR($B49&gt;H$3+4,$F49&lt;H$3),0,NETWORKDAYS(MAX($B49,H$3),MIN($F49,H$3+4),'Public holidays'!$A$4:$A$60)*IF(AND($D49="Yes",$B49=$F49),0.5,1)))</f>
      </c>
      <c r="I49" s="14">
        <f>IF(OR($A49="",$B49="",I$3=""),0,IF(OR($B49&gt;I$3+4,$F49&lt;I$3),0,NETWORKDAYS(MAX($B49,I$3),MIN($F49,I$3+4),'Public holidays'!$A$4:$A$60)*IF(AND($D49="Yes",$B49=$F49),0.5,1)))</f>
      </c>
      <c r="J49" s="14">
        <f>IF(OR($A49="",$B49="",J$3=""),0,IF(OR($B49&gt;J$3+4,$F49&lt;J$3),0,NETWORKDAYS(MAX($B49,J$3),MIN($F49,J$3+4),'Public holidays'!$A$4:$A$60)*IF(AND($D49="Yes",$B49=$F49),0.5,1)))</f>
      </c>
      <c r="K49" s="14">
        <f>IF(OR($A49="",$B49="",K$3=""),0,IF(OR($B49&gt;K$3+4,$F49&lt;K$3),0,NETWORKDAYS(MAX($B49,K$3),MIN($F49,K$3+4),'Public holidays'!$A$4:$A$60)*IF(AND($D49="Yes",$B49=$F49),0.5,1)))</f>
      </c>
      <c r="L49" s="14">
        <f>IF(OR($A49="",$B49="",L$3=""),0,IF(OR($B49&gt;L$3+4,$F49&lt;L$3),0,NETWORKDAYS(MAX($B49,L$3),MIN($F49,L$3+4),'Public holidays'!$A$4:$A$60)*IF(AND($D49="Yes",$B49=$F49),0.5,1)))</f>
      </c>
      <c r="M49" s="14">
        <f>IF(OR($A49="",$B49="",M$3=""),0,IF(OR($B49&gt;M$3+4,$F49&lt;M$3),0,NETWORKDAYS(MAX($B49,M$3),MIN($F49,M$3+4),'Public holidays'!$A$4:$A$60)*IF(AND($D49="Yes",$B49=$F49),0.5,1)))</f>
      </c>
      <c r="N49" s="14">
        <f>IF(OR($A49="",$B49="",N$3=""),0,IF(OR($B49&gt;N$3+4,$F49&lt;N$3),0,NETWORKDAYS(MAX($B49,N$3),MIN($F49,N$3+4),'Public holidays'!$A$4:$A$60)*IF(AND($D49="Yes",$B49=$F49),0.5,1)))</f>
      </c>
      <c r="O49" s="14">
        <f>IF(OR($A49="",$B49="",O$3=""),0,IF(OR($B49&gt;O$3+4,$F49&lt;O$3),0,NETWORKDAYS(MAX($B49,O$3),MIN($F49,O$3+4),'Public holidays'!$A$4:$A$60)*IF(AND($D49="Yes",$B49=$F49),0.5,1)))</f>
      </c>
      <c r="P49" s="14">
        <f>IF(OR($A49="",$B49="",P$3=""),0,IF(OR($B49&gt;P$3+4,$F49&lt;P$3),0,NETWORKDAYS(MAX($B49,P$3),MIN($F49,P$3+4),'Public holidays'!$A$4:$A$60)*IF(AND($D49="Yes",$B49=$F49),0.5,1)))</f>
      </c>
      <c r="Q49" s="14">
        <f>IF(OR($A49="",$B49="",Q$3=""),0,IF(OR($B49&gt;Q$3+4,$F49&lt;Q$3),0,NETWORKDAYS(MAX($B49,Q$3),MIN($F49,Q$3+4),'Public holidays'!$A$4:$A$60)*IF(AND($D49="Yes",$B49=$F49),0.5,1)))</f>
      </c>
      <c r="R49" s="14">
        <f>IF(OR($A49="",$B49="",R$3=""),0,IF(OR($B49&gt;R$3+4,$F49&lt;R$3),0,NETWORKDAYS(MAX($B49,R$3),MIN($F49,R$3+4),'Public holidays'!$A$4:$A$60)*IF(AND($D49="Yes",$B49=$F49),0.5,1)))</f>
      </c>
    </row>
    <row r="50" spans="1:18">
      <c r="A50" s="4"/>
      <c r="B50" s="10"/>
      <c r="C50" s="10"/>
      <c r="D50" s="4"/>
      <c r="E50" s="4"/>
      <c r="F50">
        <f>IF($B50="","",IF($C50="",$B50,$C50))</f>
      </c>
      <c r="G50" s="14">
        <f>IF(OR($A50="",$B50="",G$3=""),0,IF(OR($B50&gt;G$3+4,$F50&lt;G$3),0,NETWORKDAYS(MAX($B50,G$3),MIN($F50,G$3+4),'Public holidays'!$A$4:$A$60)*IF(AND($D50="Yes",$B50=$F50),0.5,1)))</f>
      </c>
      <c r="H50" s="14">
        <f>IF(OR($A50="",$B50="",H$3=""),0,IF(OR($B50&gt;H$3+4,$F50&lt;H$3),0,NETWORKDAYS(MAX($B50,H$3),MIN($F50,H$3+4),'Public holidays'!$A$4:$A$60)*IF(AND($D50="Yes",$B50=$F50),0.5,1)))</f>
      </c>
      <c r="I50" s="14">
        <f>IF(OR($A50="",$B50="",I$3=""),0,IF(OR($B50&gt;I$3+4,$F50&lt;I$3),0,NETWORKDAYS(MAX($B50,I$3),MIN($F50,I$3+4),'Public holidays'!$A$4:$A$60)*IF(AND($D50="Yes",$B50=$F50),0.5,1)))</f>
      </c>
      <c r="J50" s="14">
        <f>IF(OR($A50="",$B50="",J$3=""),0,IF(OR($B50&gt;J$3+4,$F50&lt;J$3),0,NETWORKDAYS(MAX($B50,J$3),MIN($F50,J$3+4),'Public holidays'!$A$4:$A$60)*IF(AND($D50="Yes",$B50=$F50),0.5,1)))</f>
      </c>
      <c r="K50" s="14">
        <f>IF(OR($A50="",$B50="",K$3=""),0,IF(OR($B50&gt;K$3+4,$F50&lt;K$3),0,NETWORKDAYS(MAX($B50,K$3),MIN($F50,K$3+4),'Public holidays'!$A$4:$A$60)*IF(AND($D50="Yes",$B50=$F50),0.5,1)))</f>
      </c>
      <c r="L50" s="14">
        <f>IF(OR($A50="",$B50="",L$3=""),0,IF(OR($B50&gt;L$3+4,$F50&lt;L$3),0,NETWORKDAYS(MAX($B50,L$3),MIN($F50,L$3+4),'Public holidays'!$A$4:$A$60)*IF(AND($D50="Yes",$B50=$F50),0.5,1)))</f>
      </c>
      <c r="M50" s="14">
        <f>IF(OR($A50="",$B50="",M$3=""),0,IF(OR($B50&gt;M$3+4,$F50&lt;M$3),0,NETWORKDAYS(MAX($B50,M$3),MIN($F50,M$3+4),'Public holidays'!$A$4:$A$60)*IF(AND($D50="Yes",$B50=$F50),0.5,1)))</f>
      </c>
      <c r="N50" s="14">
        <f>IF(OR($A50="",$B50="",N$3=""),0,IF(OR($B50&gt;N$3+4,$F50&lt;N$3),0,NETWORKDAYS(MAX($B50,N$3),MIN($F50,N$3+4),'Public holidays'!$A$4:$A$60)*IF(AND($D50="Yes",$B50=$F50),0.5,1)))</f>
      </c>
      <c r="O50" s="14">
        <f>IF(OR($A50="",$B50="",O$3=""),0,IF(OR($B50&gt;O$3+4,$F50&lt;O$3),0,NETWORKDAYS(MAX($B50,O$3),MIN($F50,O$3+4),'Public holidays'!$A$4:$A$60)*IF(AND($D50="Yes",$B50=$F50),0.5,1)))</f>
      </c>
      <c r="P50" s="14">
        <f>IF(OR($A50="",$B50="",P$3=""),0,IF(OR($B50&gt;P$3+4,$F50&lt;P$3),0,NETWORKDAYS(MAX($B50,P$3),MIN($F50,P$3+4),'Public holidays'!$A$4:$A$60)*IF(AND($D50="Yes",$B50=$F50),0.5,1)))</f>
      </c>
      <c r="Q50" s="14">
        <f>IF(OR($A50="",$B50="",Q$3=""),0,IF(OR($B50&gt;Q$3+4,$F50&lt;Q$3),0,NETWORKDAYS(MAX($B50,Q$3),MIN($F50,Q$3+4),'Public holidays'!$A$4:$A$60)*IF(AND($D50="Yes",$B50=$F50),0.5,1)))</f>
      </c>
      <c r="R50" s="14">
        <f>IF(OR($A50="",$B50="",R$3=""),0,IF(OR($B50&gt;R$3+4,$F50&lt;R$3),0,NETWORKDAYS(MAX($B50,R$3),MIN($F50,R$3+4),'Public holidays'!$A$4:$A$60)*IF(AND($D50="Yes",$B50=$F50),0.5,1)))</f>
      </c>
    </row>
    <row r="51" spans="1:18">
      <c r="A51" s="4"/>
      <c r="B51" s="10"/>
      <c r="C51" s="10"/>
      <c r="D51" s="4"/>
      <c r="E51" s="4"/>
      <c r="F51">
        <f>IF($B51="","",IF($C51="",$B51,$C51))</f>
      </c>
      <c r="G51" s="14">
        <f>IF(OR($A51="",$B51="",G$3=""),0,IF(OR($B51&gt;G$3+4,$F51&lt;G$3),0,NETWORKDAYS(MAX($B51,G$3),MIN($F51,G$3+4),'Public holidays'!$A$4:$A$60)*IF(AND($D51="Yes",$B51=$F51),0.5,1)))</f>
      </c>
      <c r="H51" s="14">
        <f>IF(OR($A51="",$B51="",H$3=""),0,IF(OR($B51&gt;H$3+4,$F51&lt;H$3),0,NETWORKDAYS(MAX($B51,H$3),MIN($F51,H$3+4),'Public holidays'!$A$4:$A$60)*IF(AND($D51="Yes",$B51=$F51),0.5,1)))</f>
      </c>
      <c r="I51" s="14">
        <f>IF(OR($A51="",$B51="",I$3=""),0,IF(OR($B51&gt;I$3+4,$F51&lt;I$3),0,NETWORKDAYS(MAX($B51,I$3),MIN($F51,I$3+4),'Public holidays'!$A$4:$A$60)*IF(AND($D51="Yes",$B51=$F51),0.5,1)))</f>
      </c>
      <c r="J51" s="14">
        <f>IF(OR($A51="",$B51="",J$3=""),0,IF(OR($B51&gt;J$3+4,$F51&lt;J$3),0,NETWORKDAYS(MAX($B51,J$3),MIN($F51,J$3+4),'Public holidays'!$A$4:$A$60)*IF(AND($D51="Yes",$B51=$F51),0.5,1)))</f>
      </c>
      <c r="K51" s="14">
        <f>IF(OR($A51="",$B51="",K$3=""),0,IF(OR($B51&gt;K$3+4,$F51&lt;K$3),0,NETWORKDAYS(MAX($B51,K$3),MIN($F51,K$3+4),'Public holidays'!$A$4:$A$60)*IF(AND($D51="Yes",$B51=$F51),0.5,1)))</f>
      </c>
      <c r="L51" s="14">
        <f>IF(OR($A51="",$B51="",L$3=""),0,IF(OR($B51&gt;L$3+4,$F51&lt;L$3),0,NETWORKDAYS(MAX($B51,L$3),MIN($F51,L$3+4),'Public holidays'!$A$4:$A$60)*IF(AND($D51="Yes",$B51=$F51),0.5,1)))</f>
      </c>
      <c r="M51" s="14">
        <f>IF(OR($A51="",$B51="",M$3=""),0,IF(OR($B51&gt;M$3+4,$F51&lt;M$3),0,NETWORKDAYS(MAX($B51,M$3),MIN($F51,M$3+4),'Public holidays'!$A$4:$A$60)*IF(AND($D51="Yes",$B51=$F51),0.5,1)))</f>
      </c>
      <c r="N51" s="14">
        <f>IF(OR($A51="",$B51="",N$3=""),0,IF(OR($B51&gt;N$3+4,$F51&lt;N$3),0,NETWORKDAYS(MAX($B51,N$3),MIN($F51,N$3+4),'Public holidays'!$A$4:$A$60)*IF(AND($D51="Yes",$B51=$F51),0.5,1)))</f>
      </c>
      <c r="O51" s="14">
        <f>IF(OR($A51="",$B51="",O$3=""),0,IF(OR($B51&gt;O$3+4,$F51&lt;O$3),0,NETWORKDAYS(MAX($B51,O$3),MIN($F51,O$3+4),'Public holidays'!$A$4:$A$60)*IF(AND($D51="Yes",$B51=$F51),0.5,1)))</f>
      </c>
      <c r="P51" s="14">
        <f>IF(OR($A51="",$B51="",P$3=""),0,IF(OR($B51&gt;P$3+4,$F51&lt;P$3),0,NETWORKDAYS(MAX($B51,P$3),MIN($F51,P$3+4),'Public holidays'!$A$4:$A$60)*IF(AND($D51="Yes",$B51=$F51),0.5,1)))</f>
      </c>
      <c r="Q51" s="14">
        <f>IF(OR($A51="",$B51="",Q$3=""),0,IF(OR($B51&gt;Q$3+4,$F51&lt;Q$3),0,NETWORKDAYS(MAX($B51,Q$3),MIN($F51,Q$3+4),'Public holidays'!$A$4:$A$60)*IF(AND($D51="Yes",$B51=$F51),0.5,1)))</f>
      </c>
      <c r="R51" s="14">
        <f>IF(OR($A51="",$B51="",R$3=""),0,IF(OR($B51&gt;R$3+4,$F51&lt;R$3),0,NETWORKDAYS(MAX($B51,R$3),MIN($F51,R$3+4),'Public holidays'!$A$4:$A$60)*IF(AND($D51="Yes",$B51=$F51),0.5,1)))</f>
      </c>
    </row>
    <row r="52" spans="1:18">
      <c r="A52" s="4"/>
      <c r="B52" s="10"/>
      <c r="C52" s="10"/>
      <c r="D52" s="4"/>
      <c r="E52" s="4"/>
      <c r="F52">
        <f>IF($B52="","",IF($C52="",$B52,$C52))</f>
      </c>
      <c r="G52" s="14">
        <f>IF(OR($A52="",$B52="",G$3=""),0,IF(OR($B52&gt;G$3+4,$F52&lt;G$3),0,NETWORKDAYS(MAX($B52,G$3),MIN($F52,G$3+4),'Public holidays'!$A$4:$A$60)*IF(AND($D52="Yes",$B52=$F52),0.5,1)))</f>
      </c>
      <c r="H52" s="14">
        <f>IF(OR($A52="",$B52="",H$3=""),0,IF(OR($B52&gt;H$3+4,$F52&lt;H$3),0,NETWORKDAYS(MAX($B52,H$3),MIN($F52,H$3+4),'Public holidays'!$A$4:$A$60)*IF(AND($D52="Yes",$B52=$F52),0.5,1)))</f>
      </c>
      <c r="I52" s="14">
        <f>IF(OR($A52="",$B52="",I$3=""),0,IF(OR($B52&gt;I$3+4,$F52&lt;I$3),0,NETWORKDAYS(MAX($B52,I$3),MIN($F52,I$3+4),'Public holidays'!$A$4:$A$60)*IF(AND($D52="Yes",$B52=$F52),0.5,1)))</f>
      </c>
      <c r="J52" s="14">
        <f>IF(OR($A52="",$B52="",J$3=""),0,IF(OR($B52&gt;J$3+4,$F52&lt;J$3),0,NETWORKDAYS(MAX($B52,J$3),MIN($F52,J$3+4),'Public holidays'!$A$4:$A$60)*IF(AND($D52="Yes",$B52=$F52),0.5,1)))</f>
      </c>
      <c r="K52" s="14">
        <f>IF(OR($A52="",$B52="",K$3=""),0,IF(OR($B52&gt;K$3+4,$F52&lt;K$3),0,NETWORKDAYS(MAX($B52,K$3),MIN($F52,K$3+4),'Public holidays'!$A$4:$A$60)*IF(AND($D52="Yes",$B52=$F52),0.5,1)))</f>
      </c>
      <c r="L52" s="14">
        <f>IF(OR($A52="",$B52="",L$3=""),0,IF(OR($B52&gt;L$3+4,$F52&lt;L$3),0,NETWORKDAYS(MAX($B52,L$3),MIN($F52,L$3+4),'Public holidays'!$A$4:$A$60)*IF(AND($D52="Yes",$B52=$F52),0.5,1)))</f>
      </c>
      <c r="M52" s="14">
        <f>IF(OR($A52="",$B52="",M$3=""),0,IF(OR($B52&gt;M$3+4,$F52&lt;M$3),0,NETWORKDAYS(MAX($B52,M$3),MIN($F52,M$3+4),'Public holidays'!$A$4:$A$60)*IF(AND($D52="Yes",$B52=$F52),0.5,1)))</f>
      </c>
      <c r="N52" s="14">
        <f>IF(OR($A52="",$B52="",N$3=""),0,IF(OR($B52&gt;N$3+4,$F52&lt;N$3),0,NETWORKDAYS(MAX($B52,N$3),MIN($F52,N$3+4),'Public holidays'!$A$4:$A$60)*IF(AND($D52="Yes",$B52=$F52),0.5,1)))</f>
      </c>
      <c r="O52" s="14">
        <f>IF(OR($A52="",$B52="",O$3=""),0,IF(OR($B52&gt;O$3+4,$F52&lt;O$3),0,NETWORKDAYS(MAX($B52,O$3),MIN($F52,O$3+4),'Public holidays'!$A$4:$A$60)*IF(AND($D52="Yes",$B52=$F52),0.5,1)))</f>
      </c>
      <c r="P52" s="14">
        <f>IF(OR($A52="",$B52="",P$3=""),0,IF(OR($B52&gt;P$3+4,$F52&lt;P$3),0,NETWORKDAYS(MAX($B52,P$3),MIN($F52,P$3+4),'Public holidays'!$A$4:$A$60)*IF(AND($D52="Yes",$B52=$F52),0.5,1)))</f>
      </c>
      <c r="Q52" s="14">
        <f>IF(OR($A52="",$B52="",Q$3=""),0,IF(OR($B52&gt;Q$3+4,$F52&lt;Q$3),0,NETWORKDAYS(MAX($B52,Q$3),MIN($F52,Q$3+4),'Public holidays'!$A$4:$A$60)*IF(AND($D52="Yes",$B52=$F52),0.5,1)))</f>
      </c>
      <c r="R52" s="14">
        <f>IF(OR($A52="",$B52="",R$3=""),0,IF(OR($B52&gt;R$3+4,$F52&lt;R$3),0,NETWORKDAYS(MAX($B52,R$3),MIN($F52,R$3+4),'Public holidays'!$A$4:$A$60)*IF(AND($D52="Yes",$B52=$F52),0.5,1)))</f>
      </c>
    </row>
    <row r="53" spans="1:18">
      <c r="A53" s="4"/>
      <c r="B53" s="10"/>
      <c r="C53" s="10"/>
      <c r="D53" s="4"/>
      <c r="E53" s="4"/>
      <c r="F53">
        <f>IF($B53="","",IF($C53="",$B53,$C53))</f>
      </c>
      <c r="G53" s="14">
        <f>IF(OR($A53="",$B53="",G$3=""),0,IF(OR($B53&gt;G$3+4,$F53&lt;G$3),0,NETWORKDAYS(MAX($B53,G$3),MIN($F53,G$3+4),'Public holidays'!$A$4:$A$60)*IF(AND($D53="Yes",$B53=$F53),0.5,1)))</f>
      </c>
      <c r="H53" s="14">
        <f>IF(OR($A53="",$B53="",H$3=""),0,IF(OR($B53&gt;H$3+4,$F53&lt;H$3),0,NETWORKDAYS(MAX($B53,H$3),MIN($F53,H$3+4),'Public holidays'!$A$4:$A$60)*IF(AND($D53="Yes",$B53=$F53),0.5,1)))</f>
      </c>
      <c r="I53" s="14">
        <f>IF(OR($A53="",$B53="",I$3=""),0,IF(OR($B53&gt;I$3+4,$F53&lt;I$3),0,NETWORKDAYS(MAX($B53,I$3),MIN($F53,I$3+4),'Public holidays'!$A$4:$A$60)*IF(AND($D53="Yes",$B53=$F53),0.5,1)))</f>
      </c>
      <c r="J53" s="14">
        <f>IF(OR($A53="",$B53="",J$3=""),0,IF(OR($B53&gt;J$3+4,$F53&lt;J$3),0,NETWORKDAYS(MAX($B53,J$3),MIN($F53,J$3+4),'Public holidays'!$A$4:$A$60)*IF(AND($D53="Yes",$B53=$F53),0.5,1)))</f>
      </c>
      <c r="K53" s="14">
        <f>IF(OR($A53="",$B53="",K$3=""),0,IF(OR($B53&gt;K$3+4,$F53&lt;K$3),0,NETWORKDAYS(MAX($B53,K$3),MIN($F53,K$3+4),'Public holidays'!$A$4:$A$60)*IF(AND($D53="Yes",$B53=$F53),0.5,1)))</f>
      </c>
      <c r="L53" s="14">
        <f>IF(OR($A53="",$B53="",L$3=""),0,IF(OR($B53&gt;L$3+4,$F53&lt;L$3),0,NETWORKDAYS(MAX($B53,L$3),MIN($F53,L$3+4),'Public holidays'!$A$4:$A$60)*IF(AND($D53="Yes",$B53=$F53),0.5,1)))</f>
      </c>
      <c r="M53" s="14">
        <f>IF(OR($A53="",$B53="",M$3=""),0,IF(OR($B53&gt;M$3+4,$F53&lt;M$3),0,NETWORKDAYS(MAX($B53,M$3),MIN($F53,M$3+4),'Public holidays'!$A$4:$A$60)*IF(AND($D53="Yes",$B53=$F53),0.5,1)))</f>
      </c>
      <c r="N53" s="14">
        <f>IF(OR($A53="",$B53="",N$3=""),0,IF(OR($B53&gt;N$3+4,$F53&lt;N$3),0,NETWORKDAYS(MAX($B53,N$3),MIN($F53,N$3+4),'Public holidays'!$A$4:$A$60)*IF(AND($D53="Yes",$B53=$F53),0.5,1)))</f>
      </c>
      <c r="O53" s="14">
        <f>IF(OR($A53="",$B53="",O$3=""),0,IF(OR($B53&gt;O$3+4,$F53&lt;O$3),0,NETWORKDAYS(MAX($B53,O$3),MIN($F53,O$3+4),'Public holidays'!$A$4:$A$60)*IF(AND($D53="Yes",$B53=$F53),0.5,1)))</f>
      </c>
      <c r="P53" s="14">
        <f>IF(OR($A53="",$B53="",P$3=""),0,IF(OR($B53&gt;P$3+4,$F53&lt;P$3),0,NETWORKDAYS(MAX($B53,P$3),MIN($F53,P$3+4),'Public holidays'!$A$4:$A$60)*IF(AND($D53="Yes",$B53=$F53),0.5,1)))</f>
      </c>
      <c r="Q53" s="14">
        <f>IF(OR($A53="",$B53="",Q$3=""),0,IF(OR($B53&gt;Q$3+4,$F53&lt;Q$3),0,NETWORKDAYS(MAX($B53,Q$3),MIN($F53,Q$3+4),'Public holidays'!$A$4:$A$60)*IF(AND($D53="Yes",$B53=$F53),0.5,1)))</f>
      </c>
      <c r="R53" s="14">
        <f>IF(OR($A53="",$B53="",R$3=""),0,IF(OR($B53&gt;R$3+4,$F53&lt;R$3),0,NETWORKDAYS(MAX($B53,R$3),MIN($F53,R$3+4),'Public holidays'!$A$4:$A$60)*IF(AND($D53="Yes",$B53=$F53),0.5,1)))</f>
      </c>
    </row>
    <row r="54" spans="1:18">
      <c r="A54" s="4"/>
      <c r="B54" s="10"/>
      <c r="C54" s="10"/>
      <c r="D54" s="4"/>
      <c r="E54" s="4"/>
      <c r="F54">
        <f>IF($B54="","",IF($C54="",$B54,$C54))</f>
      </c>
      <c r="G54" s="14">
        <f>IF(OR($A54="",$B54="",G$3=""),0,IF(OR($B54&gt;G$3+4,$F54&lt;G$3),0,NETWORKDAYS(MAX($B54,G$3),MIN($F54,G$3+4),'Public holidays'!$A$4:$A$60)*IF(AND($D54="Yes",$B54=$F54),0.5,1)))</f>
      </c>
      <c r="H54" s="14">
        <f>IF(OR($A54="",$B54="",H$3=""),0,IF(OR($B54&gt;H$3+4,$F54&lt;H$3),0,NETWORKDAYS(MAX($B54,H$3),MIN($F54,H$3+4),'Public holidays'!$A$4:$A$60)*IF(AND($D54="Yes",$B54=$F54),0.5,1)))</f>
      </c>
      <c r="I54" s="14">
        <f>IF(OR($A54="",$B54="",I$3=""),0,IF(OR($B54&gt;I$3+4,$F54&lt;I$3),0,NETWORKDAYS(MAX($B54,I$3),MIN($F54,I$3+4),'Public holidays'!$A$4:$A$60)*IF(AND($D54="Yes",$B54=$F54),0.5,1)))</f>
      </c>
      <c r="J54" s="14">
        <f>IF(OR($A54="",$B54="",J$3=""),0,IF(OR($B54&gt;J$3+4,$F54&lt;J$3),0,NETWORKDAYS(MAX($B54,J$3),MIN($F54,J$3+4),'Public holidays'!$A$4:$A$60)*IF(AND($D54="Yes",$B54=$F54),0.5,1)))</f>
      </c>
      <c r="K54" s="14">
        <f>IF(OR($A54="",$B54="",K$3=""),0,IF(OR($B54&gt;K$3+4,$F54&lt;K$3),0,NETWORKDAYS(MAX($B54,K$3),MIN($F54,K$3+4),'Public holidays'!$A$4:$A$60)*IF(AND($D54="Yes",$B54=$F54),0.5,1)))</f>
      </c>
      <c r="L54" s="14">
        <f>IF(OR($A54="",$B54="",L$3=""),0,IF(OR($B54&gt;L$3+4,$F54&lt;L$3),0,NETWORKDAYS(MAX($B54,L$3),MIN($F54,L$3+4),'Public holidays'!$A$4:$A$60)*IF(AND($D54="Yes",$B54=$F54),0.5,1)))</f>
      </c>
      <c r="M54" s="14">
        <f>IF(OR($A54="",$B54="",M$3=""),0,IF(OR($B54&gt;M$3+4,$F54&lt;M$3),0,NETWORKDAYS(MAX($B54,M$3),MIN($F54,M$3+4),'Public holidays'!$A$4:$A$60)*IF(AND($D54="Yes",$B54=$F54),0.5,1)))</f>
      </c>
      <c r="N54" s="14">
        <f>IF(OR($A54="",$B54="",N$3=""),0,IF(OR($B54&gt;N$3+4,$F54&lt;N$3),0,NETWORKDAYS(MAX($B54,N$3),MIN($F54,N$3+4),'Public holidays'!$A$4:$A$60)*IF(AND($D54="Yes",$B54=$F54),0.5,1)))</f>
      </c>
      <c r="O54" s="14">
        <f>IF(OR($A54="",$B54="",O$3=""),0,IF(OR($B54&gt;O$3+4,$F54&lt;O$3),0,NETWORKDAYS(MAX($B54,O$3),MIN($F54,O$3+4),'Public holidays'!$A$4:$A$60)*IF(AND($D54="Yes",$B54=$F54),0.5,1)))</f>
      </c>
      <c r="P54" s="14">
        <f>IF(OR($A54="",$B54="",P$3=""),0,IF(OR($B54&gt;P$3+4,$F54&lt;P$3),0,NETWORKDAYS(MAX($B54,P$3),MIN($F54,P$3+4),'Public holidays'!$A$4:$A$60)*IF(AND($D54="Yes",$B54=$F54),0.5,1)))</f>
      </c>
      <c r="Q54" s="14">
        <f>IF(OR($A54="",$B54="",Q$3=""),0,IF(OR($B54&gt;Q$3+4,$F54&lt;Q$3),0,NETWORKDAYS(MAX($B54,Q$3),MIN($F54,Q$3+4),'Public holidays'!$A$4:$A$60)*IF(AND($D54="Yes",$B54=$F54),0.5,1)))</f>
      </c>
      <c r="R54" s="14">
        <f>IF(OR($A54="",$B54="",R$3=""),0,IF(OR($B54&gt;R$3+4,$F54&lt;R$3),0,NETWORKDAYS(MAX($B54,R$3),MIN($F54,R$3+4),'Public holidays'!$A$4:$A$60)*IF(AND($D54="Yes",$B54=$F54),0.5,1)))</f>
      </c>
    </row>
    <row r="55" spans="1:18">
      <c r="A55" s="4"/>
      <c r="B55" s="10"/>
      <c r="C55" s="10"/>
      <c r="D55" s="4"/>
      <c r="E55" s="4"/>
      <c r="F55">
        <f>IF($B55="","",IF($C55="",$B55,$C55))</f>
      </c>
      <c r="G55" s="14">
        <f>IF(OR($A55="",$B55="",G$3=""),0,IF(OR($B55&gt;G$3+4,$F55&lt;G$3),0,NETWORKDAYS(MAX($B55,G$3),MIN($F55,G$3+4),'Public holidays'!$A$4:$A$60)*IF(AND($D55="Yes",$B55=$F55),0.5,1)))</f>
      </c>
      <c r="H55" s="14">
        <f>IF(OR($A55="",$B55="",H$3=""),0,IF(OR($B55&gt;H$3+4,$F55&lt;H$3),0,NETWORKDAYS(MAX($B55,H$3),MIN($F55,H$3+4),'Public holidays'!$A$4:$A$60)*IF(AND($D55="Yes",$B55=$F55),0.5,1)))</f>
      </c>
      <c r="I55" s="14">
        <f>IF(OR($A55="",$B55="",I$3=""),0,IF(OR($B55&gt;I$3+4,$F55&lt;I$3),0,NETWORKDAYS(MAX($B55,I$3),MIN($F55,I$3+4),'Public holidays'!$A$4:$A$60)*IF(AND($D55="Yes",$B55=$F55),0.5,1)))</f>
      </c>
      <c r="J55" s="14">
        <f>IF(OR($A55="",$B55="",J$3=""),0,IF(OR($B55&gt;J$3+4,$F55&lt;J$3),0,NETWORKDAYS(MAX($B55,J$3),MIN($F55,J$3+4),'Public holidays'!$A$4:$A$60)*IF(AND($D55="Yes",$B55=$F55),0.5,1)))</f>
      </c>
      <c r="K55" s="14">
        <f>IF(OR($A55="",$B55="",K$3=""),0,IF(OR($B55&gt;K$3+4,$F55&lt;K$3),0,NETWORKDAYS(MAX($B55,K$3),MIN($F55,K$3+4),'Public holidays'!$A$4:$A$60)*IF(AND($D55="Yes",$B55=$F55),0.5,1)))</f>
      </c>
      <c r="L55" s="14">
        <f>IF(OR($A55="",$B55="",L$3=""),0,IF(OR($B55&gt;L$3+4,$F55&lt;L$3),0,NETWORKDAYS(MAX($B55,L$3),MIN($F55,L$3+4),'Public holidays'!$A$4:$A$60)*IF(AND($D55="Yes",$B55=$F55),0.5,1)))</f>
      </c>
      <c r="M55" s="14">
        <f>IF(OR($A55="",$B55="",M$3=""),0,IF(OR($B55&gt;M$3+4,$F55&lt;M$3),0,NETWORKDAYS(MAX($B55,M$3),MIN($F55,M$3+4),'Public holidays'!$A$4:$A$60)*IF(AND($D55="Yes",$B55=$F55),0.5,1)))</f>
      </c>
      <c r="N55" s="14">
        <f>IF(OR($A55="",$B55="",N$3=""),0,IF(OR($B55&gt;N$3+4,$F55&lt;N$3),0,NETWORKDAYS(MAX($B55,N$3),MIN($F55,N$3+4),'Public holidays'!$A$4:$A$60)*IF(AND($D55="Yes",$B55=$F55),0.5,1)))</f>
      </c>
      <c r="O55" s="14">
        <f>IF(OR($A55="",$B55="",O$3=""),0,IF(OR($B55&gt;O$3+4,$F55&lt;O$3),0,NETWORKDAYS(MAX($B55,O$3),MIN($F55,O$3+4),'Public holidays'!$A$4:$A$60)*IF(AND($D55="Yes",$B55=$F55),0.5,1)))</f>
      </c>
      <c r="P55" s="14">
        <f>IF(OR($A55="",$B55="",P$3=""),0,IF(OR($B55&gt;P$3+4,$F55&lt;P$3),0,NETWORKDAYS(MAX($B55,P$3),MIN($F55,P$3+4),'Public holidays'!$A$4:$A$60)*IF(AND($D55="Yes",$B55=$F55),0.5,1)))</f>
      </c>
      <c r="Q55" s="14">
        <f>IF(OR($A55="",$B55="",Q$3=""),0,IF(OR($B55&gt;Q$3+4,$F55&lt;Q$3),0,NETWORKDAYS(MAX($B55,Q$3),MIN($F55,Q$3+4),'Public holidays'!$A$4:$A$60)*IF(AND($D55="Yes",$B55=$F55),0.5,1)))</f>
      </c>
      <c r="R55" s="14">
        <f>IF(OR($A55="",$B55="",R$3=""),0,IF(OR($B55&gt;R$3+4,$F55&lt;R$3),0,NETWORKDAYS(MAX($B55,R$3),MIN($F55,R$3+4),'Public holidays'!$A$4:$A$60)*IF(AND($D55="Yes",$B55=$F55),0.5,1)))</f>
      </c>
    </row>
    <row r="56" spans="1:18">
      <c r="A56" s="4"/>
      <c r="B56" s="10"/>
      <c r="C56" s="10"/>
      <c r="D56" s="4"/>
      <c r="E56" s="4"/>
      <c r="F56">
        <f>IF($B56="","",IF($C56="",$B56,$C56))</f>
      </c>
      <c r="G56" s="14">
        <f>IF(OR($A56="",$B56="",G$3=""),0,IF(OR($B56&gt;G$3+4,$F56&lt;G$3),0,NETWORKDAYS(MAX($B56,G$3),MIN($F56,G$3+4),'Public holidays'!$A$4:$A$60)*IF(AND($D56="Yes",$B56=$F56),0.5,1)))</f>
      </c>
      <c r="H56" s="14">
        <f>IF(OR($A56="",$B56="",H$3=""),0,IF(OR($B56&gt;H$3+4,$F56&lt;H$3),0,NETWORKDAYS(MAX($B56,H$3),MIN($F56,H$3+4),'Public holidays'!$A$4:$A$60)*IF(AND($D56="Yes",$B56=$F56),0.5,1)))</f>
      </c>
      <c r="I56" s="14">
        <f>IF(OR($A56="",$B56="",I$3=""),0,IF(OR($B56&gt;I$3+4,$F56&lt;I$3),0,NETWORKDAYS(MAX($B56,I$3),MIN($F56,I$3+4),'Public holidays'!$A$4:$A$60)*IF(AND($D56="Yes",$B56=$F56),0.5,1)))</f>
      </c>
      <c r="J56" s="14">
        <f>IF(OR($A56="",$B56="",J$3=""),0,IF(OR($B56&gt;J$3+4,$F56&lt;J$3),0,NETWORKDAYS(MAX($B56,J$3),MIN($F56,J$3+4),'Public holidays'!$A$4:$A$60)*IF(AND($D56="Yes",$B56=$F56),0.5,1)))</f>
      </c>
      <c r="K56" s="14">
        <f>IF(OR($A56="",$B56="",K$3=""),0,IF(OR($B56&gt;K$3+4,$F56&lt;K$3),0,NETWORKDAYS(MAX($B56,K$3),MIN($F56,K$3+4),'Public holidays'!$A$4:$A$60)*IF(AND($D56="Yes",$B56=$F56),0.5,1)))</f>
      </c>
      <c r="L56" s="14">
        <f>IF(OR($A56="",$B56="",L$3=""),0,IF(OR($B56&gt;L$3+4,$F56&lt;L$3),0,NETWORKDAYS(MAX($B56,L$3),MIN($F56,L$3+4),'Public holidays'!$A$4:$A$60)*IF(AND($D56="Yes",$B56=$F56),0.5,1)))</f>
      </c>
      <c r="M56" s="14">
        <f>IF(OR($A56="",$B56="",M$3=""),0,IF(OR($B56&gt;M$3+4,$F56&lt;M$3),0,NETWORKDAYS(MAX($B56,M$3),MIN($F56,M$3+4),'Public holidays'!$A$4:$A$60)*IF(AND($D56="Yes",$B56=$F56),0.5,1)))</f>
      </c>
      <c r="N56" s="14">
        <f>IF(OR($A56="",$B56="",N$3=""),0,IF(OR($B56&gt;N$3+4,$F56&lt;N$3),0,NETWORKDAYS(MAX($B56,N$3),MIN($F56,N$3+4),'Public holidays'!$A$4:$A$60)*IF(AND($D56="Yes",$B56=$F56),0.5,1)))</f>
      </c>
      <c r="O56" s="14">
        <f>IF(OR($A56="",$B56="",O$3=""),0,IF(OR($B56&gt;O$3+4,$F56&lt;O$3),0,NETWORKDAYS(MAX($B56,O$3),MIN($F56,O$3+4),'Public holidays'!$A$4:$A$60)*IF(AND($D56="Yes",$B56=$F56),0.5,1)))</f>
      </c>
      <c r="P56" s="14">
        <f>IF(OR($A56="",$B56="",P$3=""),0,IF(OR($B56&gt;P$3+4,$F56&lt;P$3),0,NETWORKDAYS(MAX($B56,P$3),MIN($F56,P$3+4),'Public holidays'!$A$4:$A$60)*IF(AND($D56="Yes",$B56=$F56),0.5,1)))</f>
      </c>
      <c r="Q56" s="14">
        <f>IF(OR($A56="",$B56="",Q$3=""),0,IF(OR($B56&gt;Q$3+4,$F56&lt;Q$3),0,NETWORKDAYS(MAX($B56,Q$3),MIN($F56,Q$3+4),'Public holidays'!$A$4:$A$60)*IF(AND($D56="Yes",$B56=$F56),0.5,1)))</f>
      </c>
      <c r="R56" s="14">
        <f>IF(OR($A56="",$B56="",R$3=""),0,IF(OR($B56&gt;R$3+4,$F56&lt;R$3),0,NETWORKDAYS(MAX($B56,R$3),MIN($F56,R$3+4),'Public holidays'!$A$4:$A$60)*IF(AND($D56="Yes",$B56=$F56),0.5,1)))</f>
      </c>
    </row>
    <row r="57" spans="1:18">
      <c r="A57" s="4"/>
      <c r="B57" s="10"/>
      <c r="C57" s="10"/>
      <c r="D57" s="4"/>
      <c r="E57" s="4"/>
      <c r="F57">
        <f>IF($B57="","",IF($C57="",$B57,$C57))</f>
      </c>
      <c r="G57" s="14">
        <f>IF(OR($A57="",$B57="",G$3=""),0,IF(OR($B57&gt;G$3+4,$F57&lt;G$3),0,NETWORKDAYS(MAX($B57,G$3),MIN($F57,G$3+4),'Public holidays'!$A$4:$A$60)*IF(AND($D57="Yes",$B57=$F57),0.5,1)))</f>
      </c>
      <c r="H57" s="14">
        <f>IF(OR($A57="",$B57="",H$3=""),0,IF(OR($B57&gt;H$3+4,$F57&lt;H$3),0,NETWORKDAYS(MAX($B57,H$3),MIN($F57,H$3+4),'Public holidays'!$A$4:$A$60)*IF(AND($D57="Yes",$B57=$F57),0.5,1)))</f>
      </c>
      <c r="I57" s="14">
        <f>IF(OR($A57="",$B57="",I$3=""),0,IF(OR($B57&gt;I$3+4,$F57&lt;I$3),0,NETWORKDAYS(MAX($B57,I$3),MIN($F57,I$3+4),'Public holidays'!$A$4:$A$60)*IF(AND($D57="Yes",$B57=$F57),0.5,1)))</f>
      </c>
      <c r="J57" s="14">
        <f>IF(OR($A57="",$B57="",J$3=""),0,IF(OR($B57&gt;J$3+4,$F57&lt;J$3),0,NETWORKDAYS(MAX($B57,J$3),MIN($F57,J$3+4),'Public holidays'!$A$4:$A$60)*IF(AND($D57="Yes",$B57=$F57),0.5,1)))</f>
      </c>
      <c r="K57" s="14">
        <f>IF(OR($A57="",$B57="",K$3=""),0,IF(OR($B57&gt;K$3+4,$F57&lt;K$3),0,NETWORKDAYS(MAX($B57,K$3),MIN($F57,K$3+4),'Public holidays'!$A$4:$A$60)*IF(AND($D57="Yes",$B57=$F57),0.5,1)))</f>
      </c>
      <c r="L57" s="14">
        <f>IF(OR($A57="",$B57="",L$3=""),0,IF(OR($B57&gt;L$3+4,$F57&lt;L$3),0,NETWORKDAYS(MAX($B57,L$3),MIN($F57,L$3+4),'Public holidays'!$A$4:$A$60)*IF(AND($D57="Yes",$B57=$F57),0.5,1)))</f>
      </c>
      <c r="M57" s="14">
        <f>IF(OR($A57="",$B57="",M$3=""),0,IF(OR($B57&gt;M$3+4,$F57&lt;M$3),0,NETWORKDAYS(MAX($B57,M$3),MIN($F57,M$3+4),'Public holidays'!$A$4:$A$60)*IF(AND($D57="Yes",$B57=$F57),0.5,1)))</f>
      </c>
      <c r="N57" s="14">
        <f>IF(OR($A57="",$B57="",N$3=""),0,IF(OR($B57&gt;N$3+4,$F57&lt;N$3),0,NETWORKDAYS(MAX($B57,N$3),MIN($F57,N$3+4),'Public holidays'!$A$4:$A$60)*IF(AND($D57="Yes",$B57=$F57),0.5,1)))</f>
      </c>
      <c r="O57" s="14">
        <f>IF(OR($A57="",$B57="",O$3=""),0,IF(OR($B57&gt;O$3+4,$F57&lt;O$3),0,NETWORKDAYS(MAX($B57,O$3),MIN($F57,O$3+4),'Public holidays'!$A$4:$A$60)*IF(AND($D57="Yes",$B57=$F57),0.5,1)))</f>
      </c>
      <c r="P57" s="14">
        <f>IF(OR($A57="",$B57="",P$3=""),0,IF(OR($B57&gt;P$3+4,$F57&lt;P$3),0,NETWORKDAYS(MAX($B57,P$3),MIN($F57,P$3+4),'Public holidays'!$A$4:$A$60)*IF(AND($D57="Yes",$B57=$F57),0.5,1)))</f>
      </c>
      <c r="Q57" s="14">
        <f>IF(OR($A57="",$B57="",Q$3=""),0,IF(OR($B57&gt;Q$3+4,$F57&lt;Q$3),0,NETWORKDAYS(MAX($B57,Q$3),MIN($F57,Q$3+4),'Public holidays'!$A$4:$A$60)*IF(AND($D57="Yes",$B57=$F57),0.5,1)))</f>
      </c>
      <c r="R57" s="14">
        <f>IF(OR($A57="",$B57="",R$3=""),0,IF(OR($B57&gt;R$3+4,$F57&lt;R$3),0,NETWORKDAYS(MAX($B57,R$3),MIN($F57,R$3+4),'Public holidays'!$A$4:$A$60)*IF(AND($D57="Yes",$B57=$F57),0.5,1)))</f>
      </c>
    </row>
    <row r="58" spans="1:18">
      <c r="A58" s="4"/>
      <c r="B58" s="10"/>
      <c r="C58" s="10"/>
      <c r="D58" s="4"/>
      <c r="E58" s="4"/>
      <c r="F58">
        <f>IF($B58="","",IF($C58="",$B58,$C58))</f>
      </c>
      <c r="G58" s="14">
        <f>IF(OR($A58="",$B58="",G$3=""),0,IF(OR($B58&gt;G$3+4,$F58&lt;G$3),0,NETWORKDAYS(MAX($B58,G$3),MIN($F58,G$3+4),'Public holidays'!$A$4:$A$60)*IF(AND($D58="Yes",$B58=$F58),0.5,1)))</f>
      </c>
      <c r="H58" s="14">
        <f>IF(OR($A58="",$B58="",H$3=""),0,IF(OR($B58&gt;H$3+4,$F58&lt;H$3),0,NETWORKDAYS(MAX($B58,H$3),MIN($F58,H$3+4),'Public holidays'!$A$4:$A$60)*IF(AND($D58="Yes",$B58=$F58),0.5,1)))</f>
      </c>
      <c r="I58" s="14">
        <f>IF(OR($A58="",$B58="",I$3=""),0,IF(OR($B58&gt;I$3+4,$F58&lt;I$3),0,NETWORKDAYS(MAX($B58,I$3),MIN($F58,I$3+4),'Public holidays'!$A$4:$A$60)*IF(AND($D58="Yes",$B58=$F58),0.5,1)))</f>
      </c>
      <c r="J58" s="14">
        <f>IF(OR($A58="",$B58="",J$3=""),0,IF(OR($B58&gt;J$3+4,$F58&lt;J$3),0,NETWORKDAYS(MAX($B58,J$3),MIN($F58,J$3+4),'Public holidays'!$A$4:$A$60)*IF(AND($D58="Yes",$B58=$F58),0.5,1)))</f>
      </c>
      <c r="K58" s="14">
        <f>IF(OR($A58="",$B58="",K$3=""),0,IF(OR($B58&gt;K$3+4,$F58&lt;K$3),0,NETWORKDAYS(MAX($B58,K$3),MIN($F58,K$3+4),'Public holidays'!$A$4:$A$60)*IF(AND($D58="Yes",$B58=$F58),0.5,1)))</f>
      </c>
      <c r="L58" s="14">
        <f>IF(OR($A58="",$B58="",L$3=""),0,IF(OR($B58&gt;L$3+4,$F58&lt;L$3),0,NETWORKDAYS(MAX($B58,L$3),MIN($F58,L$3+4),'Public holidays'!$A$4:$A$60)*IF(AND($D58="Yes",$B58=$F58),0.5,1)))</f>
      </c>
      <c r="M58" s="14">
        <f>IF(OR($A58="",$B58="",M$3=""),0,IF(OR($B58&gt;M$3+4,$F58&lt;M$3),0,NETWORKDAYS(MAX($B58,M$3),MIN($F58,M$3+4),'Public holidays'!$A$4:$A$60)*IF(AND($D58="Yes",$B58=$F58),0.5,1)))</f>
      </c>
      <c r="N58" s="14">
        <f>IF(OR($A58="",$B58="",N$3=""),0,IF(OR($B58&gt;N$3+4,$F58&lt;N$3),0,NETWORKDAYS(MAX($B58,N$3),MIN($F58,N$3+4),'Public holidays'!$A$4:$A$60)*IF(AND($D58="Yes",$B58=$F58),0.5,1)))</f>
      </c>
      <c r="O58" s="14">
        <f>IF(OR($A58="",$B58="",O$3=""),0,IF(OR($B58&gt;O$3+4,$F58&lt;O$3),0,NETWORKDAYS(MAX($B58,O$3),MIN($F58,O$3+4),'Public holidays'!$A$4:$A$60)*IF(AND($D58="Yes",$B58=$F58),0.5,1)))</f>
      </c>
      <c r="P58" s="14">
        <f>IF(OR($A58="",$B58="",P$3=""),0,IF(OR($B58&gt;P$3+4,$F58&lt;P$3),0,NETWORKDAYS(MAX($B58,P$3),MIN($F58,P$3+4),'Public holidays'!$A$4:$A$60)*IF(AND($D58="Yes",$B58=$F58),0.5,1)))</f>
      </c>
      <c r="Q58" s="14">
        <f>IF(OR($A58="",$B58="",Q$3=""),0,IF(OR($B58&gt;Q$3+4,$F58&lt;Q$3),0,NETWORKDAYS(MAX($B58,Q$3),MIN($F58,Q$3+4),'Public holidays'!$A$4:$A$60)*IF(AND($D58="Yes",$B58=$F58),0.5,1)))</f>
      </c>
      <c r="R58" s="14">
        <f>IF(OR($A58="",$B58="",R$3=""),0,IF(OR($B58&gt;R$3+4,$F58&lt;R$3),0,NETWORKDAYS(MAX($B58,R$3),MIN($F58,R$3+4),'Public holidays'!$A$4:$A$60)*IF(AND($D58="Yes",$B58=$F58),0.5,1)))</f>
      </c>
    </row>
    <row r="59" spans="1:18">
      <c r="A59" s="4"/>
      <c r="B59" s="10"/>
      <c r="C59" s="10"/>
      <c r="D59" s="4"/>
      <c r="E59" s="4"/>
      <c r="F59">
        <f>IF($B59="","",IF($C59="",$B59,$C59))</f>
      </c>
      <c r="G59" s="14">
        <f>IF(OR($A59="",$B59="",G$3=""),0,IF(OR($B59&gt;G$3+4,$F59&lt;G$3),0,NETWORKDAYS(MAX($B59,G$3),MIN($F59,G$3+4),'Public holidays'!$A$4:$A$60)*IF(AND($D59="Yes",$B59=$F59),0.5,1)))</f>
      </c>
      <c r="H59" s="14">
        <f>IF(OR($A59="",$B59="",H$3=""),0,IF(OR($B59&gt;H$3+4,$F59&lt;H$3),0,NETWORKDAYS(MAX($B59,H$3),MIN($F59,H$3+4),'Public holidays'!$A$4:$A$60)*IF(AND($D59="Yes",$B59=$F59),0.5,1)))</f>
      </c>
      <c r="I59" s="14">
        <f>IF(OR($A59="",$B59="",I$3=""),0,IF(OR($B59&gt;I$3+4,$F59&lt;I$3),0,NETWORKDAYS(MAX($B59,I$3),MIN($F59,I$3+4),'Public holidays'!$A$4:$A$60)*IF(AND($D59="Yes",$B59=$F59),0.5,1)))</f>
      </c>
      <c r="J59" s="14">
        <f>IF(OR($A59="",$B59="",J$3=""),0,IF(OR($B59&gt;J$3+4,$F59&lt;J$3),0,NETWORKDAYS(MAX($B59,J$3),MIN($F59,J$3+4),'Public holidays'!$A$4:$A$60)*IF(AND($D59="Yes",$B59=$F59),0.5,1)))</f>
      </c>
      <c r="K59" s="14">
        <f>IF(OR($A59="",$B59="",K$3=""),0,IF(OR($B59&gt;K$3+4,$F59&lt;K$3),0,NETWORKDAYS(MAX($B59,K$3),MIN($F59,K$3+4),'Public holidays'!$A$4:$A$60)*IF(AND($D59="Yes",$B59=$F59),0.5,1)))</f>
      </c>
      <c r="L59" s="14">
        <f>IF(OR($A59="",$B59="",L$3=""),0,IF(OR($B59&gt;L$3+4,$F59&lt;L$3),0,NETWORKDAYS(MAX($B59,L$3),MIN($F59,L$3+4),'Public holidays'!$A$4:$A$60)*IF(AND($D59="Yes",$B59=$F59),0.5,1)))</f>
      </c>
      <c r="M59" s="14">
        <f>IF(OR($A59="",$B59="",M$3=""),0,IF(OR($B59&gt;M$3+4,$F59&lt;M$3),0,NETWORKDAYS(MAX($B59,M$3),MIN($F59,M$3+4),'Public holidays'!$A$4:$A$60)*IF(AND($D59="Yes",$B59=$F59),0.5,1)))</f>
      </c>
      <c r="N59" s="14">
        <f>IF(OR($A59="",$B59="",N$3=""),0,IF(OR($B59&gt;N$3+4,$F59&lt;N$3),0,NETWORKDAYS(MAX($B59,N$3),MIN($F59,N$3+4),'Public holidays'!$A$4:$A$60)*IF(AND($D59="Yes",$B59=$F59),0.5,1)))</f>
      </c>
      <c r="O59" s="14">
        <f>IF(OR($A59="",$B59="",O$3=""),0,IF(OR($B59&gt;O$3+4,$F59&lt;O$3),0,NETWORKDAYS(MAX($B59,O$3),MIN($F59,O$3+4),'Public holidays'!$A$4:$A$60)*IF(AND($D59="Yes",$B59=$F59),0.5,1)))</f>
      </c>
      <c r="P59" s="14">
        <f>IF(OR($A59="",$B59="",P$3=""),0,IF(OR($B59&gt;P$3+4,$F59&lt;P$3),0,NETWORKDAYS(MAX($B59,P$3),MIN($F59,P$3+4),'Public holidays'!$A$4:$A$60)*IF(AND($D59="Yes",$B59=$F59),0.5,1)))</f>
      </c>
      <c r="Q59" s="14">
        <f>IF(OR($A59="",$B59="",Q$3=""),0,IF(OR($B59&gt;Q$3+4,$F59&lt;Q$3),0,NETWORKDAYS(MAX($B59,Q$3),MIN($F59,Q$3+4),'Public holidays'!$A$4:$A$60)*IF(AND($D59="Yes",$B59=$F59),0.5,1)))</f>
      </c>
      <c r="R59" s="14">
        <f>IF(OR($A59="",$B59="",R$3=""),0,IF(OR($B59&gt;R$3+4,$F59&lt;R$3),0,NETWORKDAYS(MAX($B59,R$3),MIN($F59,R$3+4),'Public holidays'!$A$4:$A$60)*IF(AND($D59="Yes",$B59=$F59),0.5,1)))</f>
      </c>
    </row>
    <row r="60" spans="1:18">
      <c r="A60" s="4"/>
      <c r="B60" s="10"/>
      <c r="C60" s="10"/>
      <c r="D60" s="4"/>
      <c r="E60" s="4"/>
      <c r="F60">
        <f>IF($B60="","",IF($C60="",$B60,$C60))</f>
      </c>
      <c r="G60" s="14">
        <f>IF(OR($A60="",$B60="",G$3=""),0,IF(OR($B60&gt;G$3+4,$F60&lt;G$3),0,NETWORKDAYS(MAX($B60,G$3),MIN($F60,G$3+4),'Public holidays'!$A$4:$A$60)*IF(AND($D60="Yes",$B60=$F60),0.5,1)))</f>
      </c>
      <c r="H60" s="14">
        <f>IF(OR($A60="",$B60="",H$3=""),0,IF(OR($B60&gt;H$3+4,$F60&lt;H$3),0,NETWORKDAYS(MAX($B60,H$3),MIN($F60,H$3+4),'Public holidays'!$A$4:$A$60)*IF(AND($D60="Yes",$B60=$F60),0.5,1)))</f>
      </c>
      <c r="I60" s="14">
        <f>IF(OR($A60="",$B60="",I$3=""),0,IF(OR($B60&gt;I$3+4,$F60&lt;I$3),0,NETWORKDAYS(MAX($B60,I$3),MIN($F60,I$3+4),'Public holidays'!$A$4:$A$60)*IF(AND($D60="Yes",$B60=$F60),0.5,1)))</f>
      </c>
      <c r="J60" s="14">
        <f>IF(OR($A60="",$B60="",J$3=""),0,IF(OR($B60&gt;J$3+4,$F60&lt;J$3),0,NETWORKDAYS(MAX($B60,J$3),MIN($F60,J$3+4),'Public holidays'!$A$4:$A$60)*IF(AND($D60="Yes",$B60=$F60),0.5,1)))</f>
      </c>
      <c r="K60" s="14">
        <f>IF(OR($A60="",$B60="",K$3=""),0,IF(OR($B60&gt;K$3+4,$F60&lt;K$3),0,NETWORKDAYS(MAX($B60,K$3),MIN($F60,K$3+4),'Public holidays'!$A$4:$A$60)*IF(AND($D60="Yes",$B60=$F60),0.5,1)))</f>
      </c>
      <c r="L60" s="14">
        <f>IF(OR($A60="",$B60="",L$3=""),0,IF(OR($B60&gt;L$3+4,$F60&lt;L$3),0,NETWORKDAYS(MAX($B60,L$3),MIN($F60,L$3+4),'Public holidays'!$A$4:$A$60)*IF(AND($D60="Yes",$B60=$F60),0.5,1)))</f>
      </c>
      <c r="M60" s="14">
        <f>IF(OR($A60="",$B60="",M$3=""),0,IF(OR($B60&gt;M$3+4,$F60&lt;M$3),0,NETWORKDAYS(MAX($B60,M$3),MIN($F60,M$3+4),'Public holidays'!$A$4:$A$60)*IF(AND($D60="Yes",$B60=$F60),0.5,1)))</f>
      </c>
      <c r="N60" s="14">
        <f>IF(OR($A60="",$B60="",N$3=""),0,IF(OR($B60&gt;N$3+4,$F60&lt;N$3),0,NETWORKDAYS(MAX($B60,N$3),MIN($F60,N$3+4),'Public holidays'!$A$4:$A$60)*IF(AND($D60="Yes",$B60=$F60),0.5,1)))</f>
      </c>
      <c r="O60" s="14">
        <f>IF(OR($A60="",$B60="",O$3=""),0,IF(OR($B60&gt;O$3+4,$F60&lt;O$3),0,NETWORKDAYS(MAX($B60,O$3),MIN($F60,O$3+4),'Public holidays'!$A$4:$A$60)*IF(AND($D60="Yes",$B60=$F60),0.5,1)))</f>
      </c>
      <c r="P60" s="14">
        <f>IF(OR($A60="",$B60="",P$3=""),0,IF(OR($B60&gt;P$3+4,$F60&lt;P$3),0,NETWORKDAYS(MAX($B60,P$3),MIN($F60,P$3+4),'Public holidays'!$A$4:$A$60)*IF(AND($D60="Yes",$B60=$F60),0.5,1)))</f>
      </c>
      <c r="Q60" s="14">
        <f>IF(OR($A60="",$B60="",Q$3=""),0,IF(OR($B60&gt;Q$3+4,$F60&lt;Q$3),0,NETWORKDAYS(MAX($B60,Q$3),MIN($F60,Q$3+4),'Public holidays'!$A$4:$A$60)*IF(AND($D60="Yes",$B60=$F60),0.5,1)))</f>
      </c>
      <c r="R60" s="14">
        <f>IF(OR($A60="",$B60="",R$3=""),0,IF(OR($B60&gt;R$3+4,$F60&lt;R$3),0,NETWORKDAYS(MAX($B60,R$3),MIN($F60,R$3+4),'Public holidays'!$A$4:$A$60)*IF(AND($D60="Yes",$B60=$F60),0.5,1)))</f>
      </c>
    </row>
    <row r="61" spans="1:18">
      <c r="A61" s="4"/>
      <c r="B61" s="10"/>
      <c r="C61" s="10"/>
      <c r="D61" s="4"/>
      <c r="E61" s="4"/>
      <c r="F61">
        <f>IF($B61="","",IF($C61="",$B61,$C61))</f>
      </c>
      <c r="G61" s="14">
        <f>IF(OR($A61="",$B61="",G$3=""),0,IF(OR($B61&gt;G$3+4,$F61&lt;G$3),0,NETWORKDAYS(MAX($B61,G$3),MIN($F61,G$3+4),'Public holidays'!$A$4:$A$60)*IF(AND($D61="Yes",$B61=$F61),0.5,1)))</f>
      </c>
      <c r="H61" s="14">
        <f>IF(OR($A61="",$B61="",H$3=""),0,IF(OR($B61&gt;H$3+4,$F61&lt;H$3),0,NETWORKDAYS(MAX($B61,H$3),MIN($F61,H$3+4),'Public holidays'!$A$4:$A$60)*IF(AND($D61="Yes",$B61=$F61),0.5,1)))</f>
      </c>
      <c r="I61" s="14">
        <f>IF(OR($A61="",$B61="",I$3=""),0,IF(OR($B61&gt;I$3+4,$F61&lt;I$3),0,NETWORKDAYS(MAX($B61,I$3),MIN($F61,I$3+4),'Public holidays'!$A$4:$A$60)*IF(AND($D61="Yes",$B61=$F61),0.5,1)))</f>
      </c>
      <c r="J61" s="14">
        <f>IF(OR($A61="",$B61="",J$3=""),0,IF(OR($B61&gt;J$3+4,$F61&lt;J$3),0,NETWORKDAYS(MAX($B61,J$3),MIN($F61,J$3+4),'Public holidays'!$A$4:$A$60)*IF(AND($D61="Yes",$B61=$F61),0.5,1)))</f>
      </c>
      <c r="K61" s="14">
        <f>IF(OR($A61="",$B61="",K$3=""),0,IF(OR($B61&gt;K$3+4,$F61&lt;K$3),0,NETWORKDAYS(MAX($B61,K$3),MIN($F61,K$3+4),'Public holidays'!$A$4:$A$60)*IF(AND($D61="Yes",$B61=$F61),0.5,1)))</f>
      </c>
      <c r="L61" s="14">
        <f>IF(OR($A61="",$B61="",L$3=""),0,IF(OR($B61&gt;L$3+4,$F61&lt;L$3),0,NETWORKDAYS(MAX($B61,L$3),MIN($F61,L$3+4),'Public holidays'!$A$4:$A$60)*IF(AND($D61="Yes",$B61=$F61),0.5,1)))</f>
      </c>
      <c r="M61" s="14">
        <f>IF(OR($A61="",$B61="",M$3=""),0,IF(OR($B61&gt;M$3+4,$F61&lt;M$3),0,NETWORKDAYS(MAX($B61,M$3),MIN($F61,M$3+4),'Public holidays'!$A$4:$A$60)*IF(AND($D61="Yes",$B61=$F61),0.5,1)))</f>
      </c>
      <c r="N61" s="14">
        <f>IF(OR($A61="",$B61="",N$3=""),0,IF(OR($B61&gt;N$3+4,$F61&lt;N$3),0,NETWORKDAYS(MAX($B61,N$3),MIN($F61,N$3+4),'Public holidays'!$A$4:$A$60)*IF(AND($D61="Yes",$B61=$F61),0.5,1)))</f>
      </c>
      <c r="O61" s="14">
        <f>IF(OR($A61="",$B61="",O$3=""),0,IF(OR($B61&gt;O$3+4,$F61&lt;O$3),0,NETWORKDAYS(MAX($B61,O$3),MIN($F61,O$3+4),'Public holidays'!$A$4:$A$60)*IF(AND($D61="Yes",$B61=$F61),0.5,1)))</f>
      </c>
      <c r="P61" s="14">
        <f>IF(OR($A61="",$B61="",P$3=""),0,IF(OR($B61&gt;P$3+4,$F61&lt;P$3),0,NETWORKDAYS(MAX($B61,P$3),MIN($F61,P$3+4),'Public holidays'!$A$4:$A$60)*IF(AND($D61="Yes",$B61=$F61),0.5,1)))</f>
      </c>
      <c r="Q61" s="14">
        <f>IF(OR($A61="",$B61="",Q$3=""),0,IF(OR($B61&gt;Q$3+4,$F61&lt;Q$3),0,NETWORKDAYS(MAX($B61,Q$3),MIN($F61,Q$3+4),'Public holidays'!$A$4:$A$60)*IF(AND($D61="Yes",$B61=$F61),0.5,1)))</f>
      </c>
      <c r="R61" s="14">
        <f>IF(OR($A61="",$B61="",R$3=""),0,IF(OR($B61&gt;R$3+4,$F61&lt;R$3),0,NETWORKDAYS(MAX($B61,R$3),MIN($F61,R$3+4),'Public holidays'!$A$4:$A$60)*IF(AND($D61="Yes",$B61=$F61),0.5,1)))</f>
      </c>
    </row>
    <row r="62" spans="1:18">
      <c r="A62" s="4"/>
      <c r="B62" s="10"/>
      <c r="C62" s="10"/>
      <c r="D62" s="4"/>
      <c r="E62" s="4"/>
      <c r="F62">
        <f>IF($B62="","",IF($C62="",$B62,$C62))</f>
      </c>
      <c r="G62" s="14">
        <f>IF(OR($A62="",$B62="",G$3=""),0,IF(OR($B62&gt;G$3+4,$F62&lt;G$3),0,NETWORKDAYS(MAX($B62,G$3),MIN($F62,G$3+4),'Public holidays'!$A$4:$A$60)*IF(AND($D62="Yes",$B62=$F62),0.5,1)))</f>
      </c>
      <c r="H62" s="14">
        <f>IF(OR($A62="",$B62="",H$3=""),0,IF(OR($B62&gt;H$3+4,$F62&lt;H$3),0,NETWORKDAYS(MAX($B62,H$3),MIN($F62,H$3+4),'Public holidays'!$A$4:$A$60)*IF(AND($D62="Yes",$B62=$F62),0.5,1)))</f>
      </c>
      <c r="I62" s="14">
        <f>IF(OR($A62="",$B62="",I$3=""),0,IF(OR($B62&gt;I$3+4,$F62&lt;I$3),0,NETWORKDAYS(MAX($B62,I$3),MIN($F62,I$3+4),'Public holidays'!$A$4:$A$60)*IF(AND($D62="Yes",$B62=$F62),0.5,1)))</f>
      </c>
      <c r="J62" s="14">
        <f>IF(OR($A62="",$B62="",J$3=""),0,IF(OR($B62&gt;J$3+4,$F62&lt;J$3),0,NETWORKDAYS(MAX($B62,J$3),MIN($F62,J$3+4),'Public holidays'!$A$4:$A$60)*IF(AND($D62="Yes",$B62=$F62),0.5,1)))</f>
      </c>
      <c r="K62" s="14">
        <f>IF(OR($A62="",$B62="",K$3=""),0,IF(OR($B62&gt;K$3+4,$F62&lt;K$3),0,NETWORKDAYS(MAX($B62,K$3),MIN($F62,K$3+4),'Public holidays'!$A$4:$A$60)*IF(AND($D62="Yes",$B62=$F62),0.5,1)))</f>
      </c>
      <c r="L62" s="14">
        <f>IF(OR($A62="",$B62="",L$3=""),0,IF(OR($B62&gt;L$3+4,$F62&lt;L$3),0,NETWORKDAYS(MAX($B62,L$3),MIN($F62,L$3+4),'Public holidays'!$A$4:$A$60)*IF(AND($D62="Yes",$B62=$F62),0.5,1)))</f>
      </c>
      <c r="M62" s="14">
        <f>IF(OR($A62="",$B62="",M$3=""),0,IF(OR($B62&gt;M$3+4,$F62&lt;M$3),0,NETWORKDAYS(MAX($B62,M$3),MIN($F62,M$3+4),'Public holidays'!$A$4:$A$60)*IF(AND($D62="Yes",$B62=$F62),0.5,1)))</f>
      </c>
      <c r="N62" s="14">
        <f>IF(OR($A62="",$B62="",N$3=""),0,IF(OR($B62&gt;N$3+4,$F62&lt;N$3),0,NETWORKDAYS(MAX($B62,N$3),MIN($F62,N$3+4),'Public holidays'!$A$4:$A$60)*IF(AND($D62="Yes",$B62=$F62),0.5,1)))</f>
      </c>
      <c r="O62" s="14">
        <f>IF(OR($A62="",$B62="",O$3=""),0,IF(OR($B62&gt;O$3+4,$F62&lt;O$3),0,NETWORKDAYS(MAX($B62,O$3),MIN($F62,O$3+4),'Public holidays'!$A$4:$A$60)*IF(AND($D62="Yes",$B62=$F62),0.5,1)))</f>
      </c>
      <c r="P62" s="14">
        <f>IF(OR($A62="",$B62="",P$3=""),0,IF(OR($B62&gt;P$3+4,$F62&lt;P$3),0,NETWORKDAYS(MAX($B62,P$3),MIN($F62,P$3+4),'Public holidays'!$A$4:$A$60)*IF(AND($D62="Yes",$B62=$F62),0.5,1)))</f>
      </c>
      <c r="Q62" s="14">
        <f>IF(OR($A62="",$B62="",Q$3=""),0,IF(OR($B62&gt;Q$3+4,$F62&lt;Q$3),0,NETWORKDAYS(MAX($B62,Q$3),MIN($F62,Q$3+4),'Public holidays'!$A$4:$A$60)*IF(AND($D62="Yes",$B62=$F62),0.5,1)))</f>
      </c>
      <c r="R62" s="14">
        <f>IF(OR($A62="",$B62="",R$3=""),0,IF(OR($B62&gt;R$3+4,$F62&lt;R$3),0,NETWORKDAYS(MAX($B62,R$3),MIN($F62,R$3+4),'Public holidays'!$A$4:$A$60)*IF(AND($D62="Yes",$B62=$F62),0.5,1)))</f>
      </c>
    </row>
    <row r="63" spans="1:18">
      <c r="A63" s="4"/>
      <c r="B63" s="10"/>
      <c r="C63" s="10"/>
      <c r="D63" s="4"/>
      <c r="E63" s="4"/>
      <c r="F63">
        <f>IF($B63="","",IF($C63="",$B63,$C63))</f>
      </c>
      <c r="G63" s="14">
        <f>IF(OR($A63="",$B63="",G$3=""),0,IF(OR($B63&gt;G$3+4,$F63&lt;G$3),0,NETWORKDAYS(MAX($B63,G$3),MIN($F63,G$3+4),'Public holidays'!$A$4:$A$60)*IF(AND($D63="Yes",$B63=$F63),0.5,1)))</f>
      </c>
      <c r="H63" s="14">
        <f>IF(OR($A63="",$B63="",H$3=""),0,IF(OR($B63&gt;H$3+4,$F63&lt;H$3),0,NETWORKDAYS(MAX($B63,H$3),MIN($F63,H$3+4),'Public holidays'!$A$4:$A$60)*IF(AND($D63="Yes",$B63=$F63),0.5,1)))</f>
      </c>
      <c r="I63" s="14">
        <f>IF(OR($A63="",$B63="",I$3=""),0,IF(OR($B63&gt;I$3+4,$F63&lt;I$3),0,NETWORKDAYS(MAX($B63,I$3),MIN($F63,I$3+4),'Public holidays'!$A$4:$A$60)*IF(AND($D63="Yes",$B63=$F63),0.5,1)))</f>
      </c>
      <c r="J63" s="14">
        <f>IF(OR($A63="",$B63="",J$3=""),0,IF(OR($B63&gt;J$3+4,$F63&lt;J$3),0,NETWORKDAYS(MAX($B63,J$3),MIN($F63,J$3+4),'Public holidays'!$A$4:$A$60)*IF(AND($D63="Yes",$B63=$F63),0.5,1)))</f>
      </c>
      <c r="K63" s="14">
        <f>IF(OR($A63="",$B63="",K$3=""),0,IF(OR($B63&gt;K$3+4,$F63&lt;K$3),0,NETWORKDAYS(MAX($B63,K$3),MIN($F63,K$3+4),'Public holidays'!$A$4:$A$60)*IF(AND($D63="Yes",$B63=$F63),0.5,1)))</f>
      </c>
      <c r="L63" s="14">
        <f>IF(OR($A63="",$B63="",L$3=""),0,IF(OR($B63&gt;L$3+4,$F63&lt;L$3),0,NETWORKDAYS(MAX($B63,L$3),MIN($F63,L$3+4),'Public holidays'!$A$4:$A$60)*IF(AND($D63="Yes",$B63=$F63),0.5,1)))</f>
      </c>
      <c r="M63" s="14">
        <f>IF(OR($A63="",$B63="",M$3=""),0,IF(OR($B63&gt;M$3+4,$F63&lt;M$3),0,NETWORKDAYS(MAX($B63,M$3),MIN($F63,M$3+4),'Public holidays'!$A$4:$A$60)*IF(AND($D63="Yes",$B63=$F63),0.5,1)))</f>
      </c>
      <c r="N63" s="14">
        <f>IF(OR($A63="",$B63="",N$3=""),0,IF(OR($B63&gt;N$3+4,$F63&lt;N$3),0,NETWORKDAYS(MAX($B63,N$3),MIN($F63,N$3+4),'Public holidays'!$A$4:$A$60)*IF(AND($D63="Yes",$B63=$F63),0.5,1)))</f>
      </c>
      <c r="O63" s="14">
        <f>IF(OR($A63="",$B63="",O$3=""),0,IF(OR($B63&gt;O$3+4,$F63&lt;O$3),0,NETWORKDAYS(MAX($B63,O$3),MIN($F63,O$3+4),'Public holidays'!$A$4:$A$60)*IF(AND($D63="Yes",$B63=$F63),0.5,1)))</f>
      </c>
      <c r="P63" s="14">
        <f>IF(OR($A63="",$B63="",P$3=""),0,IF(OR($B63&gt;P$3+4,$F63&lt;P$3),0,NETWORKDAYS(MAX($B63,P$3),MIN($F63,P$3+4),'Public holidays'!$A$4:$A$60)*IF(AND($D63="Yes",$B63=$F63),0.5,1)))</f>
      </c>
      <c r="Q63" s="14">
        <f>IF(OR($A63="",$B63="",Q$3=""),0,IF(OR($B63&gt;Q$3+4,$F63&lt;Q$3),0,NETWORKDAYS(MAX($B63,Q$3),MIN($F63,Q$3+4),'Public holidays'!$A$4:$A$60)*IF(AND($D63="Yes",$B63=$F63),0.5,1)))</f>
      </c>
      <c r="R63" s="14">
        <f>IF(OR($A63="",$B63="",R$3=""),0,IF(OR($B63&gt;R$3+4,$F63&lt;R$3),0,NETWORKDAYS(MAX($B63,R$3),MIN($F63,R$3+4),'Public holidays'!$A$4:$A$60)*IF(AND($D63="Yes",$B63=$F63),0.5,1)))</f>
      </c>
    </row>
    <row r="64" spans="1:18">
      <c r="A64" s="4"/>
      <c r="B64" s="10"/>
      <c r="C64" s="10"/>
      <c r="D64" s="4"/>
      <c r="E64" s="4"/>
      <c r="F64">
        <f>IF($B64="","",IF($C64="",$B64,$C64))</f>
      </c>
      <c r="G64" s="14">
        <f>IF(OR($A64="",$B64="",G$3=""),0,IF(OR($B64&gt;G$3+4,$F64&lt;G$3),0,NETWORKDAYS(MAX($B64,G$3),MIN($F64,G$3+4),'Public holidays'!$A$4:$A$60)*IF(AND($D64="Yes",$B64=$F64),0.5,1)))</f>
      </c>
      <c r="H64" s="14">
        <f>IF(OR($A64="",$B64="",H$3=""),0,IF(OR($B64&gt;H$3+4,$F64&lt;H$3),0,NETWORKDAYS(MAX($B64,H$3),MIN($F64,H$3+4),'Public holidays'!$A$4:$A$60)*IF(AND($D64="Yes",$B64=$F64),0.5,1)))</f>
      </c>
      <c r="I64" s="14">
        <f>IF(OR($A64="",$B64="",I$3=""),0,IF(OR($B64&gt;I$3+4,$F64&lt;I$3),0,NETWORKDAYS(MAX($B64,I$3),MIN($F64,I$3+4),'Public holidays'!$A$4:$A$60)*IF(AND($D64="Yes",$B64=$F64),0.5,1)))</f>
      </c>
      <c r="J64" s="14">
        <f>IF(OR($A64="",$B64="",J$3=""),0,IF(OR($B64&gt;J$3+4,$F64&lt;J$3),0,NETWORKDAYS(MAX($B64,J$3),MIN($F64,J$3+4),'Public holidays'!$A$4:$A$60)*IF(AND($D64="Yes",$B64=$F64),0.5,1)))</f>
      </c>
      <c r="K64" s="14">
        <f>IF(OR($A64="",$B64="",K$3=""),0,IF(OR($B64&gt;K$3+4,$F64&lt;K$3),0,NETWORKDAYS(MAX($B64,K$3),MIN($F64,K$3+4),'Public holidays'!$A$4:$A$60)*IF(AND($D64="Yes",$B64=$F64),0.5,1)))</f>
      </c>
      <c r="L64" s="14">
        <f>IF(OR($A64="",$B64="",L$3=""),0,IF(OR($B64&gt;L$3+4,$F64&lt;L$3),0,NETWORKDAYS(MAX($B64,L$3),MIN($F64,L$3+4),'Public holidays'!$A$4:$A$60)*IF(AND($D64="Yes",$B64=$F64),0.5,1)))</f>
      </c>
      <c r="M64" s="14">
        <f>IF(OR($A64="",$B64="",M$3=""),0,IF(OR($B64&gt;M$3+4,$F64&lt;M$3),0,NETWORKDAYS(MAX($B64,M$3),MIN($F64,M$3+4),'Public holidays'!$A$4:$A$60)*IF(AND($D64="Yes",$B64=$F64),0.5,1)))</f>
      </c>
      <c r="N64" s="14">
        <f>IF(OR($A64="",$B64="",N$3=""),0,IF(OR($B64&gt;N$3+4,$F64&lt;N$3),0,NETWORKDAYS(MAX($B64,N$3),MIN($F64,N$3+4),'Public holidays'!$A$4:$A$60)*IF(AND($D64="Yes",$B64=$F64),0.5,1)))</f>
      </c>
      <c r="O64" s="14">
        <f>IF(OR($A64="",$B64="",O$3=""),0,IF(OR($B64&gt;O$3+4,$F64&lt;O$3),0,NETWORKDAYS(MAX($B64,O$3),MIN($F64,O$3+4),'Public holidays'!$A$4:$A$60)*IF(AND($D64="Yes",$B64=$F64),0.5,1)))</f>
      </c>
      <c r="P64" s="14">
        <f>IF(OR($A64="",$B64="",P$3=""),0,IF(OR($B64&gt;P$3+4,$F64&lt;P$3),0,NETWORKDAYS(MAX($B64,P$3),MIN($F64,P$3+4),'Public holidays'!$A$4:$A$60)*IF(AND($D64="Yes",$B64=$F64),0.5,1)))</f>
      </c>
      <c r="Q64" s="14">
        <f>IF(OR($A64="",$B64="",Q$3=""),0,IF(OR($B64&gt;Q$3+4,$F64&lt;Q$3),0,NETWORKDAYS(MAX($B64,Q$3),MIN($F64,Q$3+4),'Public holidays'!$A$4:$A$60)*IF(AND($D64="Yes",$B64=$F64),0.5,1)))</f>
      </c>
      <c r="R64" s="14">
        <f>IF(OR($A64="",$B64="",R$3=""),0,IF(OR($B64&gt;R$3+4,$F64&lt;R$3),0,NETWORKDAYS(MAX($B64,R$3),MIN($F64,R$3+4),'Public holidays'!$A$4:$A$60)*IF(AND($D64="Yes",$B64=$F64),0.5,1)))</f>
      </c>
    </row>
    <row r="65" spans="1:18">
      <c r="A65" s="4"/>
      <c r="B65" s="10"/>
      <c r="C65" s="10"/>
      <c r="D65" s="4"/>
      <c r="E65" s="4"/>
      <c r="F65">
        <f>IF($B65="","",IF($C65="",$B65,$C65))</f>
      </c>
      <c r="G65" s="14">
        <f>IF(OR($A65="",$B65="",G$3=""),0,IF(OR($B65&gt;G$3+4,$F65&lt;G$3),0,NETWORKDAYS(MAX($B65,G$3),MIN($F65,G$3+4),'Public holidays'!$A$4:$A$60)*IF(AND($D65="Yes",$B65=$F65),0.5,1)))</f>
      </c>
      <c r="H65" s="14">
        <f>IF(OR($A65="",$B65="",H$3=""),0,IF(OR($B65&gt;H$3+4,$F65&lt;H$3),0,NETWORKDAYS(MAX($B65,H$3),MIN($F65,H$3+4),'Public holidays'!$A$4:$A$60)*IF(AND($D65="Yes",$B65=$F65),0.5,1)))</f>
      </c>
      <c r="I65" s="14">
        <f>IF(OR($A65="",$B65="",I$3=""),0,IF(OR($B65&gt;I$3+4,$F65&lt;I$3),0,NETWORKDAYS(MAX($B65,I$3),MIN($F65,I$3+4),'Public holidays'!$A$4:$A$60)*IF(AND($D65="Yes",$B65=$F65),0.5,1)))</f>
      </c>
      <c r="J65" s="14">
        <f>IF(OR($A65="",$B65="",J$3=""),0,IF(OR($B65&gt;J$3+4,$F65&lt;J$3),0,NETWORKDAYS(MAX($B65,J$3),MIN($F65,J$3+4),'Public holidays'!$A$4:$A$60)*IF(AND($D65="Yes",$B65=$F65),0.5,1)))</f>
      </c>
      <c r="K65" s="14">
        <f>IF(OR($A65="",$B65="",K$3=""),0,IF(OR($B65&gt;K$3+4,$F65&lt;K$3),0,NETWORKDAYS(MAX($B65,K$3),MIN($F65,K$3+4),'Public holidays'!$A$4:$A$60)*IF(AND($D65="Yes",$B65=$F65),0.5,1)))</f>
      </c>
      <c r="L65" s="14">
        <f>IF(OR($A65="",$B65="",L$3=""),0,IF(OR($B65&gt;L$3+4,$F65&lt;L$3),0,NETWORKDAYS(MAX($B65,L$3),MIN($F65,L$3+4),'Public holidays'!$A$4:$A$60)*IF(AND($D65="Yes",$B65=$F65),0.5,1)))</f>
      </c>
      <c r="M65" s="14">
        <f>IF(OR($A65="",$B65="",M$3=""),0,IF(OR($B65&gt;M$3+4,$F65&lt;M$3),0,NETWORKDAYS(MAX($B65,M$3),MIN($F65,M$3+4),'Public holidays'!$A$4:$A$60)*IF(AND($D65="Yes",$B65=$F65),0.5,1)))</f>
      </c>
      <c r="N65" s="14">
        <f>IF(OR($A65="",$B65="",N$3=""),0,IF(OR($B65&gt;N$3+4,$F65&lt;N$3),0,NETWORKDAYS(MAX($B65,N$3),MIN($F65,N$3+4),'Public holidays'!$A$4:$A$60)*IF(AND($D65="Yes",$B65=$F65),0.5,1)))</f>
      </c>
      <c r="O65" s="14">
        <f>IF(OR($A65="",$B65="",O$3=""),0,IF(OR($B65&gt;O$3+4,$F65&lt;O$3),0,NETWORKDAYS(MAX($B65,O$3),MIN($F65,O$3+4),'Public holidays'!$A$4:$A$60)*IF(AND($D65="Yes",$B65=$F65),0.5,1)))</f>
      </c>
      <c r="P65" s="14">
        <f>IF(OR($A65="",$B65="",P$3=""),0,IF(OR($B65&gt;P$3+4,$F65&lt;P$3),0,NETWORKDAYS(MAX($B65,P$3),MIN($F65,P$3+4),'Public holidays'!$A$4:$A$60)*IF(AND($D65="Yes",$B65=$F65),0.5,1)))</f>
      </c>
      <c r="Q65" s="14">
        <f>IF(OR($A65="",$B65="",Q$3=""),0,IF(OR($B65&gt;Q$3+4,$F65&lt;Q$3),0,NETWORKDAYS(MAX($B65,Q$3),MIN($F65,Q$3+4),'Public holidays'!$A$4:$A$60)*IF(AND($D65="Yes",$B65=$F65),0.5,1)))</f>
      </c>
      <c r="R65" s="14">
        <f>IF(OR($A65="",$B65="",R$3=""),0,IF(OR($B65&gt;R$3+4,$F65&lt;R$3),0,NETWORKDAYS(MAX($B65,R$3),MIN($F65,R$3+4),'Public holidays'!$A$4:$A$60)*IF(AND($D65="Yes",$B65=$F65),0.5,1)))</f>
      </c>
    </row>
    <row r="66" spans="1:18">
      <c r="A66" s="4"/>
      <c r="B66" s="10"/>
      <c r="C66" s="10"/>
      <c r="D66" s="4"/>
      <c r="E66" s="4"/>
      <c r="F66">
        <f>IF($B66="","",IF($C66="",$B66,$C66))</f>
      </c>
      <c r="G66" s="14">
        <f>IF(OR($A66="",$B66="",G$3=""),0,IF(OR($B66&gt;G$3+4,$F66&lt;G$3),0,NETWORKDAYS(MAX($B66,G$3),MIN($F66,G$3+4),'Public holidays'!$A$4:$A$60)*IF(AND($D66="Yes",$B66=$F66),0.5,1)))</f>
      </c>
      <c r="H66" s="14">
        <f>IF(OR($A66="",$B66="",H$3=""),0,IF(OR($B66&gt;H$3+4,$F66&lt;H$3),0,NETWORKDAYS(MAX($B66,H$3),MIN($F66,H$3+4),'Public holidays'!$A$4:$A$60)*IF(AND($D66="Yes",$B66=$F66),0.5,1)))</f>
      </c>
      <c r="I66" s="14">
        <f>IF(OR($A66="",$B66="",I$3=""),0,IF(OR($B66&gt;I$3+4,$F66&lt;I$3),0,NETWORKDAYS(MAX($B66,I$3),MIN($F66,I$3+4),'Public holidays'!$A$4:$A$60)*IF(AND($D66="Yes",$B66=$F66),0.5,1)))</f>
      </c>
      <c r="J66" s="14">
        <f>IF(OR($A66="",$B66="",J$3=""),0,IF(OR($B66&gt;J$3+4,$F66&lt;J$3),0,NETWORKDAYS(MAX($B66,J$3),MIN($F66,J$3+4),'Public holidays'!$A$4:$A$60)*IF(AND($D66="Yes",$B66=$F66),0.5,1)))</f>
      </c>
      <c r="K66" s="14">
        <f>IF(OR($A66="",$B66="",K$3=""),0,IF(OR($B66&gt;K$3+4,$F66&lt;K$3),0,NETWORKDAYS(MAX($B66,K$3),MIN($F66,K$3+4),'Public holidays'!$A$4:$A$60)*IF(AND($D66="Yes",$B66=$F66),0.5,1)))</f>
      </c>
      <c r="L66" s="14">
        <f>IF(OR($A66="",$B66="",L$3=""),0,IF(OR($B66&gt;L$3+4,$F66&lt;L$3),0,NETWORKDAYS(MAX($B66,L$3),MIN($F66,L$3+4),'Public holidays'!$A$4:$A$60)*IF(AND($D66="Yes",$B66=$F66),0.5,1)))</f>
      </c>
      <c r="M66" s="14">
        <f>IF(OR($A66="",$B66="",M$3=""),0,IF(OR($B66&gt;M$3+4,$F66&lt;M$3),0,NETWORKDAYS(MAX($B66,M$3),MIN($F66,M$3+4),'Public holidays'!$A$4:$A$60)*IF(AND($D66="Yes",$B66=$F66),0.5,1)))</f>
      </c>
      <c r="N66" s="14">
        <f>IF(OR($A66="",$B66="",N$3=""),0,IF(OR($B66&gt;N$3+4,$F66&lt;N$3),0,NETWORKDAYS(MAX($B66,N$3),MIN($F66,N$3+4),'Public holidays'!$A$4:$A$60)*IF(AND($D66="Yes",$B66=$F66),0.5,1)))</f>
      </c>
      <c r="O66" s="14">
        <f>IF(OR($A66="",$B66="",O$3=""),0,IF(OR($B66&gt;O$3+4,$F66&lt;O$3),0,NETWORKDAYS(MAX($B66,O$3),MIN($F66,O$3+4),'Public holidays'!$A$4:$A$60)*IF(AND($D66="Yes",$B66=$F66),0.5,1)))</f>
      </c>
      <c r="P66" s="14">
        <f>IF(OR($A66="",$B66="",P$3=""),0,IF(OR($B66&gt;P$3+4,$F66&lt;P$3),0,NETWORKDAYS(MAX($B66,P$3),MIN($F66,P$3+4),'Public holidays'!$A$4:$A$60)*IF(AND($D66="Yes",$B66=$F66),0.5,1)))</f>
      </c>
      <c r="Q66" s="14">
        <f>IF(OR($A66="",$B66="",Q$3=""),0,IF(OR($B66&gt;Q$3+4,$F66&lt;Q$3),0,NETWORKDAYS(MAX($B66,Q$3),MIN($F66,Q$3+4),'Public holidays'!$A$4:$A$60)*IF(AND($D66="Yes",$B66=$F66),0.5,1)))</f>
      </c>
      <c r="R66" s="14">
        <f>IF(OR($A66="",$B66="",R$3=""),0,IF(OR($B66&gt;R$3+4,$F66&lt;R$3),0,NETWORKDAYS(MAX($B66,R$3),MIN($F66,R$3+4),'Public holidays'!$A$4:$A$60)*IF(AND($D66="Yes",$B66=$F66),0.5,1)))</f>
      </c>
    </row>
    <row r="67" spans="1:18">
      <c r="A67" s="4"/>
      <c r="B67" s="10"/>
      <c r="C67" s="10"/>
      <c r="D67" s="4"/>
      <c r="E67" s="4"/>
      <c r="F67">
        <f>IF($B67="","",IF($C67="",$B67,$C67))</f>
      </c>
      <c r="G67" s="14">
        <f>IF(OR($A67="",$B67="",G$3=""),0,IF(OR($B67&gt;G$3+4,$F67&lt;G$3),0,NETWORKDAYS(MAX($B67,G$3),MIN($F67,G$3+4),'Public holidays'!$A$4:$A$60)*IF(AND($D67="Yes",$B67=$F67),0.5,1)))</f>
      </c>
      <c r="H67" s="14">
        <f>IF(OR($A67="",$B67="",H$3=""),0,IF(OR($B67&gt;H$3+4,$F67&lt;H$3),0,NETWORKDAYS(MAX($B67,H$3),MIN($F67,H$3+4),'Public holidays'!$A$4:$A$60)*IF(AND($D67="Yes",$B67=$F67),0.5,1)))</f>
      </c>
      <c r="I67" s="14">
        <f>IF(OR($A67="",$B67="",I$3=""),0,IF(OR($B67&gt;I$3+4,$F67&lt;I$3),0,NETWORKDAYS(MAX($B67,I$3),MIN($F67,I$3+4),'Public holidays'!$A$4:$A$60)*IF(AND($D67="Yes",$B67=$F67),0.5,1)))</f>
      </c>
      <c r="J67" s="14">
        <f>IF(OR($A67="",$B67="",J$3=""),0,IF(OR($B67&gt;J$3+4,$F67&lt;J$3),0,NETWORKDAYS(MAX($B67,J$3),MIN($F67,J$3+4),'Public holidays'!$A$4:$A$60)*IF(AND($D67="Yes",$B67=$F67),0.5,1)))</f>
      </c>
      <c r="K67" s="14">
        <f>IF(OR($A67="",$B67="",K$3=""),0,IF(OR($B67&gt;K$3+4,$F67&lt;K$3),0,NETWORKDAYS(MAX($B67,K$3),MIN($F67,K$3+4),'Public holidays'!$A$4:$A$60)*IF(AND($D67="Yes",$B67=$F67),0.5,1)))</f>
      </c>
      <c r="L67" s="14">
        <f>IF(OR($A67="",$B67="",L$3=""),0,IF(OR($B67&gt;L$3+4,$F67&lt;L$3),0,NETWORKDAYS(MAX($B67,L$3),MIN($F67,L$3+4),'Public holidays'!$A$4:$A$60)*IF(AND($D67="Yes",$B67=$F67),0.5,1)))</f>
      </c>
      <c r="M67" s="14">
        <f>IF(OR($A67="",$B67="",M$3=""),0,IF(OR($B67&gt;M$3+4,$F67&lt;M$3),0,NETWORKDAYS(MAX($B67,M$3),MIN($F67,M$3+4),'Public holidays'!$A$4:$A$60)*IF(AND($D67="Yes",$B67=$F67),0.5,1)))</f>
      </c>
      <c r="N67" s="14">
        <f>IF(OR($A67="",$B67="",N$3=""),0,IF(OR($B67&gt;N$3+4,$F67&lt;N$3),0,NETWORKDAYS(MAX($B67,N$3),MIN($F67,N$3+4),'Public holidays'!$A$4:$A$60)*IF(AND($D67="Yes",$B67=$F67),0.5,1)))</f>
      </c>
      <c r="O67" s="14">
        <f>IF(OR($A67="",$B67="",O$3=""),0,IF(OR($B67&gt;O$3+4,$F67&lt;O$3),0,NETWORKDAYS(MAX($B67,O$3),MIN($F67,O$3+4),'Public holidays'!$A$4:$A$60)*IF(AND($D67="Yes",$B67=$F67),0.5,1)))</f>
      </c>
      <c r="P67" s="14">
        <f>IF(OR($A67="",$B67="",P$3=""),0,IF(OR($B67&gt;P$3+4,$F67&lt;P$3),0,NETWORKDAYS(MAX($B67,P$3),MIN($F67,P$3+4),'Public holidays'!$A$4:$A$60)*IF(AND($D67="Yes",$B67=$F67),0.5,1)))</f>
      </c>
      <c r="Q67" s="14">
        <f>IF(OR($A67="",$B67="",Q$3=""),0,IF(OR($B67&gt;Q$3+4,$F67&lt;Q$3),0,NETWORKDAYS(MAX($B67,Q$3),MIN($F67,Q$3+4),'Public holidays'!$A$4:$A$60)*IF(AND($D67="Yes",$B67=$F67),0.5,1)))</f>
      </c>
      <c r="R67" s="14">
        <f>IF(OR($A67="",$B67="",R$3=""),0,IF(OR($B67&gt;R$3+4,$F67&lt;R$3),0,NETWORKDAYS(MAX($B67,R$3),MIN($F67,R$3+4),'Public holidays'!$A$4:$A$60)*IF(AND($D67="Yes",$B67=$F67),0.5,1)))</f>
      </c>
    </row>
    <row r="68" spans="1:18">
      <c r="A68" s="4"/>
      <c r="B68" s="10"/>
      <c r="C68" s="10"/>
      <c r="D68" s="4"/>
      <c r="E68" s="4"/>
      <c r="F68">
        <f>IF($B68="","",IF($C68="",$B68,$C68))</f>
      </c>
      <c r="G68" s="14">
        <f>IF(OR($A68="",$B68="",G$3=""),0,IF(OR($B68&gt;G$3+4,$F68&lt;G$3),0,NETWORKDAYS(MAX($B68,G$3),MIN($F68,G$3+4),'Public holidays'!$A$4:$A$60)*IF(AND($D68="Yes",$B68=$F68),0.5,1)))</f>
      </c>
      <c r="H68" s="14">
        <f>IF(OR($A68="",$B68="",H$3=""),0,IF(OR($B68&gt;H$3+4,$F68&lt;H$3),0,NETWORKDAYS(MAX($B68,H$3),MIN($F68,H$3+4),'Public holidays'!$A$4:$A$60)*IF(AND($D68="Yes",$B68=$F68),0.5,1)))</f>
      </c>
      <c r="I68" s="14">
        <f>IF(OR($A68="",$B68="",I$3=""),0,IF(OR($B68&gt;I$3+4,$F68&lt;I$3),0,NETWORKDAYS(MAX($B68,I$3),MIN($F68,I$3+4),'Public holidays'!$A$4:$A$60)*IF(AND($D68="Yes",$B68=$F68),0.5,1)))</f>
      </c>
      <c r="J68" s="14">
        <f>IF(OR($A68="",$B68="",J$3=""),0,IF(OR($B68&gt;J$3+4,$F68&lt;J$3),0,NETWORKDAYS(MAX($B68,J$3),MIN($F68,J$3+4),'Public holidays'!$A$4:$A$60)*IF(AND($D68="Yes",$B68=$F68),0.5,1)))</f>
      </c>
      <c r="K68" s="14">
        <f>IF(OR($A68="",$B68="",K$3=""),0,IF(OR($B68&gt;K$3+4,$F68&lt;K$3),0,NETWORKDAYS(MAX($B68,K$3),MIN($F68,K$3+4),'Public holidays'!$A$4:$A$60)*IF(AND($D68="Yes",$B68=$F68),0.5,1)))</f>
      </c>
      <c r="L68" s="14">
        <f>IF(OR($A68="",$B68="",L$3=""),0,IF(OR($B68&gt;L$3+4,$F68&lt;L$3),0,NETWORKDAYS(MAX($B68,L$3),MIN($F68,L$3+4),'Public holidays'!$A$4:$A$60)*IF(AND($D68="Yes",$B68=$F68),0.5,1)))</f>
      </c>
      <c r="M68" s="14">
        <f>IF(OR($A68="",$B68="",M$3=""),0,IF(OR($B68&gt;M$3+4,$F68&lt;M$3),0,NETWORKDAYS(MAX($B68,M$3),MIN($F68,M$3+4),'Public holidays'!$A$4:$A$60)*IF(AND($D68="Yes",$B68=$F68),0.5,1)))</f>
      </c>
      <c r="N68" s="14">
        <f>IF(OR($A68="",$B68="",N$3=""),0,IF(OR($B68&gt;N$3+4,$F68&lt;N$3),0,NETWORKDAYS(MAX($B68,N$3),MIN($F68,N$3+4),'Public holidays'!$A$4:$A$60)*IF(AND($D68="Yes",$B68=$F68),0.5,1)))</f>
      </c>
      <c r="O68" s="14">
        <f>IF(OR($A68="",$B68="",O$3=""),0,IF(OR($B68&gt;O$3+4,$F68&lt;O$3),0,NETWORKDAYS(MAX($B68,O$3),MIN($F68,O$3+4),'Public holidays'!$A$4:$A$60)*IF(AND($D68="Yes",$B68=$F68),0.5,1)))</f>
      </c>
      <c r="P68" s="14">
        <f>IF(OR($A68="",$B68="",P$3=""),0,IF(OR($B68&gt;P$3+4,$F68&lt;P$3),0,NETWORKDAYS(MAX($B68,P$3),MIN($F68,P$3+4),'Public holidays'!$A$4:$A$60)*IF(AND($D68="Yes",$B68=$F68),0.5,1)))</f>
      </c>
      <c r="Q68" s="14">
        <f>IF(OR($A68="",$B68="",Q$3=""),0,IF(OR($B68&gt;Q$3+4,$F68&lt;Q$3),0,NETWORKDAYS(MAX($B68,Q$3),MIN($F68,Q$3+4),'Public holidays'!$A$4:$A$60)*IF(AND($D68="Yes",$B68=$F68),0.5,1)))</f>
      </c>
      <c r="R68" s="14">
        <f>IF(OR($A68="",$B68="",R$3=""),0,IF(OR($B68&gt;R$3+4,$F68&lt;R$3),0,NETWORKDAYS(MAX($B68,R$3),MIN($F68,R$3+4),'Public holidays'!$A$4:$A$60)*IF(AND($D68="Yes",$B68=$F68),0.5,1)))</f>
      </c>
    </row>
    <row r="69" spans="1:18">
      <c r="A69" s="4"/>
      <c r="B69" s="10"/>
      <c r="C69" s="10"/>
      <c r="D69" s="4"/>
      <c r="E69" s="4"/>
      <c r="F69">
        <f>IF($B69="","",IF($C69="",$B69,$C69))</f>
      </c>
      <c r="G69" s="14">
        <f>IF(OR($A69="",$B69="",G$3=""),0,IF(OR($B69&gt;G$3+4,$F69&lt;G$3),0,NETWORKDAYS(MAX($B69,G$3),MIN($F69,G$3+4),'Public holidays'!$A$4:$A$60)*IF(AND($D69="Yes",$B69=$F69),0.5,1)))</f>
      </c>
      <c r="H69" s="14">
        <f>IF(OR($A69="",$B69="",H$3=""),0,IF(OR($B69&gt;H$3+4,$F69&lt;H$3),0,NETWORKDAYS(MAX($B69,H$3),MIN($F69,H$3+4),'Public holidays'!$A$4:$A$60)*IF(AND($D69="Yes",$B69=$F69),0.5,1)))</f>
      </c>
      <c r="I69" s="14">
        <f>IF(OR($A69="",$B69="",I$3=""),0,IF(OR($B69&gt;I$3+4,$F69&lt;I$3),0,NETWORKDAYS(MAX($B69,I$3),MIN($F69,I$3+4),'Public holidays'!$A$4:$A$60)*IF(AND($D69="Yes",$B69=$F69),0.5,1)))</f>
      </c>
      <c r="J69" s="14">
        <f>IF(OR($A69="",$B69="",J$3=""),0,IF(OR($B69&gt;J$3+4,$F69&lt;J$3),0,NETWORKDAYS(MAX($B69,J$3),MIN($F69,J$3+4),'Public holidays'!$A$4:$A$60)*IF(AND($D69="Yes",$B69=$F69),0.5,1)))</f>
      </c>
      <c r="K69" s="14">
        <f>IF(OR($A69="",$B69="",K$3=""),0,IF(OR($B69&gt;K$3+4,$F69&lt;K$3),0,NETWORKDAYS(MAX($B69,K$3),MIN($F69,K$3+4),'Public holidays'!$A$4:$A$60)*IF(AND($D69="Yes",$B69=$F69),0.5,1)))</f>
      </c>
      <c r="L69" s="14">
        <f>IF(OR($A69="",$B69="",L$3=""),0,IF(OR($B69&gt;L$3+4,$F69&lt;L$3),0,NETWORKDAYS(MAX($B69,L$3),MIN($F69,L$3+4),'Public holidays'!$A$4:$A$60)*IF(AND($D69="Yes",$B69=$F69),0.5,1)))</f>
      </c>
      <c r="M69" s="14">
        <f>IF(OR($A69="",$B69="",M$3=""),0,IF(OR($B69&gt;M$3+4,$F69&lt;M$3),0,NETWORKDAYS(MAX($B69,M$3),MIN($F69,M$3+4),'Public holidays'!$A$4:$A$60)*IF(AND($D69="Yes",$B69=$F69),0.5,1)))</f>
      </c>
      <c r="N69" s="14">
        <f>IF(OR($A69="",$B69="",N$3=""),0,IF(OR($B69&gt;N$3+4,$F69&lt;N$3),0,NETWORKDAYS(MAX($B69,N$3),MIN($F69,N$3+4),'Public holidays'!$A$4:$A$60)*IF(AND($D69="Yes",$B69=$F69),0.5,1)))</f>
      </c>
      <c r="O69" s="14">
        <f>IF(OR($A69="",$B69="",O$3=""),0,IF(OR($B69&gt;O$3+4,$F69&lt;O$3),0,NETWORKDAYS(MAX($B69,O$3),MIN($F69,O$3+4),'Public holidays'!$A$4:$A$60)*IF(AND($D69="Yes",$B69=$F69),0.5,1)))</f>
      </c>
      <c r="P69" s="14">
        <f>IF(OR($A69="",$B69="",P$3=""),0,IF(OR($B69&gt;P$3+4,$F69&lt;P$3),0,NETWORKDAYS(MAX($B69,P$3),MIN($F69,P$3+4),'Public holidays'!$A$4:$A$60)*IF(AND($D69="Yes",$B69=$F69),0.5,1)))</f>
      </c>
      <c r="Q69" s="14">
        <f>IF(OR($A69="",$B69="",Q$3=""),0,IF(OR($B69&gt;Q$3+4,$F69&lt;Q$3),0,NETWORKDAYS(MAX($B69,Q$3),MIN($F69,Q$3+4),'Public holidays'!$A$4:$A$60)*IF(AND($D69="Yes",$B69=$F69),0.5,1)))</f>
      </c>
      <c r="R69" s="14">
        <f>IF(OR($A69="",$B69="",R$3=""),0,IF(OR($B69&gt;R$3+4,$F69&lt;R$3),0,NETWORKDAYS(MAX($B69,R$3),MIN($F69,R$3+4),'Public holidays'!$A$4:$A$60)*IF(AND($D69="Yes",$B69=$F69),0.5,1)))</f>
      </c>
    </row>
    <row r="70" spans="1:18">
      <c r="A70" s="4"/>
      <c r="B70" s="10"/>
      <c r="C70" s="10"/>
      <c r="D70" s="4"/>
      <c r="E70" s="4"/>
      <c r="F70">
        <f>IF($B70="","",IF($C70="",$B70,$C70))</f>
      </c>
      <c r="G70" s="14">
        <f>IF(OR($A70="",$B70="",G$3=""),0,IF(OR($B70&gt;G$3+4,$F70&lt;G$3),0,NETWORKDAYS(MAX($B70,G$3),MIN($F70,G$3+4),'Public holidays'!$A$4:$A$60)*IF(AND($D70="Yes",$B70=$F70),0.5,1)))</f>
      </c>
      <c r="H70" s="14">
        <f>IF(OR($A70="",$B70="",H$3=""),0,IF(OR($B70&gt;H$3+4,$F70&lt;H$3),0,NETWORKDAYS(MAX($B70,H$3),MIN($F70,H$3+4),'Public holidays'!$A$4:$A$60)*IF(AND($D70="Yes",$B70=$F70),0.5,1)))</f>
      </c>
      <c r="I70" s="14">
        <f>IF(OR($A70="",$B70="",I$3=""),0,IF(OR($B70&gt;I$3+4,$F70&lt;I$3),0,NETWORKDAYS(MAX($B70,I$3),MIN($F70,I$3+4),'Public holidays'!$A$4:$A$60)*IF(AND($D70="Yes",$B70=$F70),0.5,1)))</f>
      </c>
      <c r="J70" s="14">
        <f>IF(OR($A70="",$B70="",J$3=""),0,IF(OR($B70&gt;J$3+4,$F70&lt;J$3),0,NETWORKDAYS(MAX($B70,J$3),MIN($F70,J$3+4),'Public holidays'!$A$4:$A$60)*IF(AND($D70="Yes",$B70=$F70),0.5,1)))</f>
      </c>
      <c r="K70" s="14">
        <f>IF(OR($A70="",$B70="",K$3=""),0,IF(OR($B70&gt;K$3+4,$F70&lt;K$3),0,NETWORKDAYS(MAX($B70,K$3),MIN($F70,K$3+4),'Public holidays'!$A$4:$A$60)*IF(AND($D70="Yes",$B70=$F70),0.5,1)))</f>
      </c>
      <c r="L70" s="14">
        <f>IF(OR($A70="",$B70="",L$3=""),0,IF(OR($B70&gt;L$3+4,$F70&lt;L$3),0,NETWORKDAYS(MAX($B70,L$3),MIN($F70,L$3+4),'Public holidays'!$A$4:$A$60)*IF(AND($D70="Yes",$B70=$F70),0.5,1)))</f>
      </c>
      <c r="M70" s="14">
        <f>IF(OR($A70="",$B70="",M$3=""),0,IF(OR($B70&gt;M$3+4,$F70&lt;M$3),0,NETWORKDAYS(MAX($B70,M$3),MIN($F70,M$3+4),'Public holidays'!$A$4:$A$60)*IF(AND($D70="Yes",$B70=$F70),0.5,1)))</f>
      </c>
      <c r="N70" s="14">
        <f>IF(OR($A70="",$B70="",N$3=""),0,IF(OR($B70&gt;N$3+4,$F70&lt;N$3),0,NETWORKDAYS(MAX($B70,N$3),MIN($F70,N$3+4),'Public holidays'!$A$4:$A$60)*IF(AND($D70="Yes",$B70=$F70),0.5,1)))</f>
      </c>
      <c r="O70" s="14">
        <f>IF(OR($A70="",$B70="",O$3=""),0,IF(OR($B70&gt;O$3+4,$F70&lt;O$3),0,NETWORKDAYS(MAX($B70,O$3),MIN($F70,O$3+4),'Public holidays'!$A$4:$A$60)*IF(AND($D70="Yes",$B70=$F70),0.5,1)))</f>
      </c>
      <c r="P70" s="14">
        <f>IF(OR($A70="",$B70="",P$3=""),0,IF(OR($B70&gt;P$3+4,$F70&lt;P$3),0,NETWORKDAYS(MAX($B70,P$3),MIN($F70,P$3+4),'Public holidays'!$A$4:$A$60)*IF(AND($D70="Yes",$B70=$F70),0.5,1)))</f>
      </c>
      <c r="Q70" s="14">
        <f>IF(OR($A70="",$B70="",Q$3=""),0,IF(OR($B70&gt;Q$3+4,$F70&lt;Q$3),0,NETWORKDAYS(MAX($B70,Q$3),MIN($F70,Q$3+4),'Public holidays'!$A$4:$A$60)*IF(AND($D70="Yes",$B70=$F70),0.5,1)))</f>
      </c>
      <c r="R70" s="14">
        <f>IF(OR($A70="",$B70="",R$3=""),0,IF(OR($B70&gt;R$3+4,$F70&lt;R$3),0,NETWORKDAYS(MAX($B70,R$3),MIN($F70,R$3+4),'Public holidays'!$A$4:$A$60)*IF(AND($D70="Yes",$B70=$F70),0.5,1)))</f>
      </c>
    </row>
    <row r="71" spans="1:18">
      <c r="A71" s="4"/>
      <c r="B71" s="10"/>
      <c r="C71" s="10"/>
      <c r="D71" s="4"/>
      <c r="E71" s="4"/>
      <c r="F71">
        <f>IF($B71="","",IF($C71="",$B71,$C71))</f>
      </c>
      <c r="G71" s="14">
        <f>IF(OR($A71="",$B71="",G$3=""),0,IF(OR($B71&gt;G$3+4,$F71&lt;G$3),0,NETWORKDAYS(MAX($B71,G$3),MIN($F71,G$3+4),'Public holidays'!$A$4:$A$60)*IF(AND($D71="Yes",$B71=$F71),0.5,1)))</f>
      </c>
      <c r="H71" s="14">
        <f>IF(OR($A71="",$B71="",H$3=""),0,IF(OR($B71&gt;H$3+4,$F71&lt;H$3),0,NETWORKDAYS(MAX($B71,H$3),MIN($F71,H$3+4),'Public holidays'!$A$4:$A$60)*IF(AND($D71="Yes",$B71=$F71),0.5,1)))</f>
      </c>
      <c r="I71" s="14">
        <f>IF(OR($A71="",$B71="",I$3=""),0,IF(OR($B71&gt;I$3+4,$F71&lt;I$3),0,NETWORKDAYS(MAX($B71,I$3),MIN($F71,I$3+4),'Public holidays'!$A$4:$A$60)*IF(AND($D71="Yes",$B71=$F71),0.5,1)))</f>
      </c>
      <c r="J71" s="14">
        <f>IF(OR($A71="",$B71="",J$3=""),0,IF(OR($B71&gt;J$3+4,$F71&lt;J$3),0,NETWORKDAYS(MAX($B71,J$3),MIN($F71,J$3+4),'Public holidays'!$A$4:$A$60)*IF(AND($D71="Yes",$B71=$F71),0.5,1)))</f>
      </c>
      <c r="K71" s="14">
        <f>IF(OR($A71="",$B71="",K$3=""),0,IF(OR($B71&gt;K$3+4,$F71&lt;K$3),0,NETWORKDAYS(MAX($B71,K$3),MIN($F71,K$3+4),'Public holidays'!$A$4:$A$60)*IF(AND($D71="Yes",$B71=$F71),0.5,1)))</f>
      </c>
      <c r="L71" s="14">
        <f>IF(OR($A71="",$B71="",L$3=""),0,IF(OR($B71&gt;L$3+4,$F71&lt;L$3),0,NETWORKDAYS(MAX($B71,L$3),MIN($F71,L$3+4),'Public holidays'!$A$4:$A$60)*IF(AND($D71="Yes",$B71=$F71),0.5,1)))</f>
      </c>
      <c r="M71" s="14">
        <f>IF(OR($A71="",$B71="",M$3=""),0,IF(OR($B71&gt;M$3+4,$F71&lt;M$3),0,NETWORKDAYS(MAX($B71,M$3),MIN($F71,M$3+4),'Public holidays'!$A$4:$A$60)*IF(AND($D71="Yes",$B71=$F71),0.5,1)))</f>
      </c>
      <c r="N71" s="14">
        <f>IF(OR($A71="",$B71="",N$3=""),0,IF(OR($B71&gt;N$3+4,$F71&lt;N$3),0,NETWORKDAYS(MAX($B71,N$3),MIN($F71,N$3+4),'Public holidays'!$A$4:$A$60)*IF(AND($D71="Yes",$B71=$F71),0.5,1)))</f>
      </c>
      <c r="O71" s="14">
        <f>IF(OR($A71="",$B71="",O$3=""),0,IF(OR($B71&gt;O$3+4,$F71&lt;O$3),0,NETWORKDAYS(MAX($B71,O$3),MIN($F71,O$3+4),'Public holidays'!$A$4:$A$60)*IF(AND($D71="Yes",$B71=$F71),0.5,1)))</f>
      </c>
      <c r="P71" s="14">
        <f>IF(OR($A71="",$B71="",P$3=""),0,IF(OR($B71&gt;P$3+4,$F71&lt;P$3),0,NETWORKDAYS(MAX($B71,P$3),MIN($F71,P$3+4),'Public holidays'!$A$4:$A$60)*IF(AND($D71="Yes",$B71=$F71),0.5,1)))</f>
      </c>
      <c r="Q71" s="14">
        <f>IF(OR($A71="",$B71="",Q$3=""),0,IF(OR($B71&gt;Q$3+4,$F71&lt;Q$3),0,NETWORKDAYS(MAX($B71,Q$3),MIN($F71,Q$3+4),'Public holidays'!$A$4:$A$60)*IF(AND($D71="Yes",$B71=$F71),0.5,1)))</f>
      </c>
      <c r="R71" s="14">
        <f>IF(OR($A71="",$B71="",R$3=""),0,IF(OR($B71&gt;R$3+4,$F71&lt;R$3),0,NETWORKDAYS(MAX($B71,R$3),MIN($F71,R$3+4),'Public holidays'!$A$4:$A$60)*IF(AND($D71="Yes",$B71=$F71),0.5,1)))</f>
      </c>
    </row>
    <row r="72" spans="1:18">
      <c r="A72" s="4"/>
      <c r="B72" s="10"/>
      <c r="C72" s="10"/>
      <c r="D72" s="4"/>
      <c r="E72" s="4"/>
      <c r="F72">
        <f>IF($B72="","",IF($C72="",$B72,$C72))</f>
      </c>
      <c r="G72" s="14">
        <f>IF(OR($A72="",$B72="",G$3=""),0,IF(OR($B72&gt;G$3+4,$F72&lt;G$3),0,NETWORKDAYS(MAX($B72,G$3),MIN($F72,G$3+4),'Public holidays'!$A$4:$A$60)*IF(AND($D72="Yes",$B72=$F72),0.5,1)))</f>
      </c>
      <c r="H72" s="14">
        <f>IF(OR($A72="",$B72="",H$3=""),0,IF(OR($B72&gt;H$3+4,$F72&lt;H$3),0,NETWORKDAYS(MAX($B72,H$3),MIN($F72,H$3+4),'Public holidays'!$A$4:$A$60)*IF(AND($D72="Yes",$B72=$F72),0.5,1)))</f>
      </c>
      <c r="I72" s="14">
        <f>IF(OR($A72="",$B72="",I$3=""),0,IF(OR($B72&gt;I$3+4,$F72&lt;I$3),0,NETWORKDAYS(MAX($B72,I$3),MIN($F72,I$3+4),'Public holidays'!$A$4:$A$60)*IF(AND($D72="Yes",$B72=$F72),0.5,1)))</f>
      </c>
      <c r="J72" s="14">
        <f>IF(OR($A72="",$B72="",J$3=""),0,IF(OR($B72&gt;J$3+4,$F72&lt;J$3),0,NETWORKDAYS(MAX($B72,J$3),MIN($F72,J$3+4),'Public holidays'!$A$4:$A$60)*IF(AND($D72="Yes",$B72=$F72),0.5,1)))</f>
      </c>
      <c r="K72" s="14">
        <f>IF(OR($A72="",$B72="",K$3=""),0,IF(OR($B72&gt;K$3+4,$F72&lt;K$3),0,NETWORKDAYS(MAX($B72,K$3),MIN($F72,K$3+4),'Public holidays'!$A$4:$A$60)*IF(AND($D72="Yes",$B72=$F72),0.5,1)))</f>
      </c>
      <c r="L72" s="14">
        <f>IF(OR($A72="",$B72="",L$3=""),0,IF(OR($B72&gt;L$3+4,$F72&lt;L$3),0,NETWORKDAYS(MAX($B72,L$3),MIN($F72,L$3+4),'Public holidays'!$A$4:$A$60)*IF(AND($D72="Yes",$B72=$F72),0.5,1)))</f>
      </c>
      <c r="M72" s="14">
        <f>IF(OR($A72="",$B72="",M$3=""),0,IF(OR($B72&gt;M$3+4,$F72&lt;M$3),0,NETWORKDAYS(MAX($B72,M$3),MIN($F72,M$3+4),'Public holidays'!$A$4:$A$60)*IF(AND($D72="Yes",$B72=$F72),0.5,1)))</f>
      </c>
      <c r="N72" s="14">
        <f>IF(OR($A72="",$B72="",N$3=""),0,IF(OR($B72&gt;N$3+4,$F72&lt;N$3),0,NETWORKDAYS(MAX($B72,N$3),MIN($F72,N$3+4),'Public holidays'!$A$4:$A$60)*IF(AND($D72="Yes",$B72=$F72),0.5,1)))</f>
      </c>
      <c r="O72" s="14">
        <f>IF(OR($A72="",$B72="",O$3=""),0,IF(OR($B72&gt;O$3+4,$F72&lt;O$3),0,NETWORKDAYS(MAX($B72,O$3),MIN($F72,O$3+4),'Public holidays'!$A$4:$A$60)*IF(AND($D72="Yes",$B72=$F72),0.5,1)))</f>
      </c>
      <c r="P72" s="14">
        <f>IF(OR($A72="",$B72="",P$3=""),0,IF(OR($B72&gt;P$3+4,$F72&lt;P$3),0,NETWORKDAYS(MAX($B72,P$3),MIN($F72,P$3+4),'Public holidays'!$A$4:$A$60)*IF(AND($D72="Yes",$B72=$F72),0.5,1)))</f>
      </c>
      <c r="Q72" s="14">
        <f>IF(OR($A72="",$B72="",Q$3=""),0,IF(OR($B72&gt;Q$3+4,$F72&lt;Q$3),0,NETWORKDAYS(MAX($B72,Q$3),MIN($F72,Q$3+4),'Public holidays'!$A$4:$A$60)*IF(AND($D72="Yes",$B72=$F72),0.5,1)))</f>
      </c>
      <c r="R72" s="14">
        <f>IF(OR($A72="",$B72="",R$3=""),0,IF(OR($B72&gt;R$3+4,$F72&lt;R$3),0,NETWORKDAYS(MAX($B72,R$3),MIN($F72,R$3+4),'Public holidays'!$A$4:$A$60)*IF(AND($D72="Yes",$B72=$F72),0.5,1)))</f>
      </c>
    </row>
    <row r="73" spans="1:18">
      <c r="A73" s="4"/>
      <c r="B73" s="10"/>
      <c r="C73" s="10"/>
      <c r="D73" s="4"/>
      <c r="E73" s="4"/>
      <c r="F73">
        <f>IF($B73="","",IF($C73="",$B73,$C73))</f>
      </c>
      <c r="G73" s="14">
        <f>IF(OR($A73="",$B73="",G$3=""),0,IF(OR($B73&gt;G$3+4,$F73&lt;G$3),0,NETWORKDAYS(MAX($B73,G$3),MIN($F73,G$3+4),'Public holidays'!$A$4:$A$60)*IF(AND($D73="Yes",$B73=$F73),0.5,1)))</f>
      </c>
      <c r="H73" s="14">
        <f>IF(OR($A73="",$B73="",H$3=""),0,IF(OR($B73&gt;H$3+4,$F73&lt;H$3),0,NETWORKDAYS(MAX($B73,H$3),MIN($F73,H$3+4),'Public holidays'!$A$4:$A$60)*IF(AND($D73="Yes",$B73=$F73),0.5,1)))</f>
      </c>
      <c r="I73" s="14">
        <f>IF(OR($A73="",$B73="",I$3=""),0,IF(OR($B73&gt;I$3+4,$F73&lt;I$3),0,NETWORKDAYS(MAX($B73,I$3),MIN($F73,I$3+4),'Public holidays'!$A$4:$A$60)*IF(AND($D73="Yes",$B73=$F73),0.5,1)))</f>
      </c>
      <c r="J73" s="14">
        <f>IF(OR($A73="",$B73="",J$3=""),0,IF(OR($B73&gt;J$3+4,$F73&lt;J$3),0,NETWORKDAYS(MAX($B73,J$3),MIN($F73,J$3+4),'Public holidays'!$A$4:$A$60)*IF(AND($D73="Yes",$B73=$F73),0.5,1)))</f>
      </c>
      <c r="K73" s="14">
        <f>IF(OR($A73="",$B73="",K$3=""),0,IF(OR($B73&gt;K$3+4,$F73&lt;K$3),0,NETWORKDAYS(MAX($B73,K$3),MIN($F73,K$3+4),'Public holidays'!$A$4:$A$60)*IF(AND($D73="Yes",$B73=$F73),0.5,1)))</f>
      </c>
      <c r="L73" s="14">
        <f>IF(OR($A73="",$B73="",L$3=""),0,IF(OR($B73&gt;L$3+4,$F73&lt;L$3),0,NETWORKDAYS(MAX($B73,L$3),MIN($F73,L$3+4),'Public holidays'!$A$4:$A$60)*IF(AND($D73="Yes",$B73=$F73),0.5,1)))</f>
      </c>
      <c r="M73" s="14">
        <f>IF(OR($A73="",$B73="",M$3=""),0,IF(OR($B73&gt;M$3+4,$F73&lt;M$3),0,NETWORKDAYS(MAX($B73,M$3),MIN($F73,M$3+4),'Public holidays'!$A$4:$A$60)*IF(AND($D73="Yes",$B73=$F73),0.5,1)))</f>
      </c>
      <c r="N73" s="14">
        <f>IF(OR($A73="",$B73="",N$3=""),0,IF(OR($B73&gt;N$3+4,$F73&lt;N$3),0,NETWORKDAYS(MAX($B73,N$3),MIN($F73,N$3+4),'Public holidays'!$A$4:$A$60)*IF(AND($D73="Yes",$B73=$F73),0.5,1)))</f>
      </c>
      <c r="O73" s="14">
        <f>IF(OR($A73="",$B73="",O$3=""),0,IF(OR($B73&gt;O$3+4,$F73&lt;O$3),0,NETWORKDAYS(MAX($B73,O$3),MIN($F73,O$3+4),'Public holidays'!$A$4:$A$60)*IF(AND($D73="Yes",$B73=$F73),0.5,1)))</f>
      </c>
      <c r="P73" s="14">
        <f>IF(OR($A73="",$B73="",P$3=""),0,IF(OR($B73&gt;P$3+4,$F73&lt;P$3),0,NETWORKDAYS(MAX($B73,P$3),MIN($F73,P$3+4),'Public holidays'!$A$4:$A$60)*IF(AND($D73="Yes",$B73=$F73),0.5,1)))</f>
      </c>
      <c r="Q73" s="14">
        <f>IF(OR($A73="",$B73="",Q$3=""),0,IF(OR($B73&gt;Q$3+4,$F73&lt;Q$3),0,NETWORKDAYS(MAX($B73,Q$3),MIN($F73,Q$3+4),'Public holidays'!$A$4:$A$60)*IF(AND($D73="Yes",$B73=$F73),0.5,1)))</f>
      </c>
      <c r="R73" s="14">
        <f>IF(OR($A73="",$B73="",R$3=""),0,IF(OR($B73&gt;R$3+4,$F73&lt;R$3),0,NETWORKDAYS(MAX($B73,R$3),MIN($F73,R$3+4),'Public holidays'!$A$4:$A$60)*IF(AND($D73="Yes",$B73=$F73),0.5,1)))</f>
      </c>
    </row>
    <row r="74" spans="1:18">
      <c r="A74" s="4"/>
      <c r="B74" s="10"/>
      <c r="C74" s="10"/>
      <c r="D74" s="4"/>
      <c r="E74" s="4"/>
      <c r="F74">
        <f>IF($B74="","",IF($C74="",$B74,$C74))</f>
      </c>
      <c r="G74" s="14">
        <f>IF(OR($A74="",$B74="",G$3=""),0,IF(OR($B74&gt;G$3+4,$F74&lt;G$3),0,NETWORKDAYS(MAX($B74,G$3),MIN($F74,G$3+4),'Public holidays'!$A$4:$A$60)*IF(AND($D74="Yes",$B74=$F74),0.5,1)))</f>
      </c>
      <c r="H74" s="14">
        <f>IF(OR($A74="",$B74="",H$3=""),0,IF(OR($B74&gt;H$3+4,$F74&lt;H$3),0,NETWORKDAYS(MAX($B74,H$3),MIN($F74,H$3+4),'Public holidays'!$A$4:$A$60)*IF(AND($D74="Yes",$B74=$F74),0.5,1)))</f>
      </c>
      <c r="I74" s="14">
        <f>IF(OR($A74="",$B74="",I$3=""),0,IF(OR($B74&gt;I$3+4,$F74&lt;I$3),0,NETWORKDAYS(MAX($B74,I$3),MIN($F74,I$3+4),'Public holidays'!$A$4:$A$60)*IF(AND($D74="Yes",$B74=$F74),0.5,1)))</f>
      </c>
      <c r="J74" s="14">
        <f>IF(OR($A74="",$B74="",J$3=""),0,IF(OR($B74&gt;J$3+4,$F74&lt;J$3),0,NETWORKDAYS(MAX($B74,J$3),MIN($F74,J$3+4),'Public holidays'!$A$4:$A$60)*IF(AND($D74="Yes",$B74=$F74),0.5,1)))</f>
      </c>
      <c r="K74" s="14">
        <f>IF(OR($A74="",$B74="",K$3=""),0,IF(OR($B74&gt;K$3+4,$F74&lt;K$3),0,NETWORKDAYS(MAX($B74,K$3),MIN($F74,K$3+4),'Public holidays'!$A$4:$A$60)*IF(AND($D74="Yes",$B74=$F74),0.5,1)))</f>
      </c>
      <c r="L74" s="14">
        <f>IF(OR($A74="",$B74="",L$3=""),0,IF(OR($B74&gt;L$3+4,$F74&lt;L$3),0,NETWORKDAYS(MAX($B74,L$3),MIN($F74,L$3+4),'Public holidays'!$A$4:$A$60)*IF(AND($D74="Yes",$B74=$F74),0.5,1)))</f>
      </c>
      <c r="M74" s="14">
        <f>IF(OR($A74="",$B74="",M$3=""),0,IF(OR($B74&gt;M$3+4,$F74&lt;M$3),0,NETWORKDAYS(MAX($B74,M$3),MIN($F74,M$3+4),'Public holidays'!$A$4:$A$60)*IF(AND($D74="Yes",$B74=$F74),0.5,1)))</f>
      </c>
      <c r="N74" s="14">
        <f>IF(OR($A74="",$B74="",N$3=""),0,IF(OR($B74&gt;N$3+4,$F74&lt;N$3),0,NETWORKDAYS(MAX($B74,N$3),MIN($F74,N$3+4),'Public holidays'!$A$4:$A$60)*IF(AND($D74="Yes",$B74=$F74),0.5,1)))</f>
      </c>
      <c r="O74" s="14">
        <f>IF(OR($A74="",$B74="",O$3=""),0,IF(OR($B74&gt;O$3+4,$F74&lt;O$3),0,NETWORKDAYS(MAX($B74,O$3),MIN($F74,O$3+4),'Public holidays'!$A$4:$A$60)*IF(AND($D74="Yes",$B74=$F74),0.5,1)))</f>
      </c>
      <c r="P74" s="14">
        <f>IF(OR($A74="",$B74="",P$3=""),0,IF(OR($B74&gt;P$3+4,$F74&lt;P$3),0,NETWORKDAYS(MAX($B74,P$3),MIN($F74,P$3+4),'Public holidays'!$A$4:$A$60)*IF(AND($D74="Yes",$B74=$F74),0.5,1)))</f>
      </c>
      <c r="Q74" s="14">
        <f>IF(OR($A74="",$B74="",Q$3=""),0,IF(OR($B74&gt;Q$3+4,$F74&lt;Q$3),0,NETWORKDAYS(MAX($B74,Q$3),MIN($F74,Q$3+4),'Public holidays'!$A$4:$A$60)*IF(AND($D74="Yes",$B74=$F74),0.5,1)))</f>
      </c>
      <c r="R74" s="14">
        <f>IF(OR($A74="",$B74="",R$3=""),0,IF(OR($B74&gt;R$3+4,$F74&lt;R$3),0,NETWORKDAYS(MAX($B74,R$3),MIN($F74,R$3+4),'Public holidays'!$A$4:$A$60)*IF(AND($D74="Yes",$B74=$F74),0.5,1)))</f>
      </c>
    </row>
    <row r="75" spans="1:18">
      <c r="A75" s="4"/>
      <c r="B75" s="10"/>
      <c r="C75" s="10"/>
      <c r="D75" s="4"/>
      <c r="E75" s="4"/>
      <c r="F75">
        <f>IF($B75="","",IF($C75="",$B75,$C75))</f>
      </c>
      <c r="G75" s="14">
        <f>IF(OR($A75="",$B75="",G$3=""),0,IF(OR($B75&gt;G$3+4,$F75&lt;G$3),0,NETWORKDAYS(MAX($B75,G$3),MIN($F75,G$3+4),'Public holidays'!$A$4:$A$60)*IF(AND($D75="Yes",$B75=$F75),0.5,1)))</f>
      </c>
      <c r="H75" s="14">
        <f>IF(OR($A75="",$B75="",H$3=""),0,IF(OR($B75&gt;H$3+4,$F75&lt;H$3),0,NETWORKDAYS(MAX($B75,H$3),MIN($F75,H$3+4),'Public holidays'!$A$4:$A$60)*IF(AND($D75="Yes",$B75=$F75),0.5,1)))</f>
      </c>
      <c r="I75" s="14">
        <f>IF(OR($A75="",$B75="",I$3=""),0,IF(OR($B75&gt;I$3+4,$F75&lt;I$3),0,NETWORKDAYS(MAX($B75,I$3),MIN($F75,I$3+4),'Public holidays'!$A$4:$A$60)*IF(AND($D75="Yes",$B75=$F75),0.5,1)))</f>
      </c>
      <c r="J75" s="14">
        <f>IF(OR($A75="",$B75="",J$3=""),0,IF(OR($B75&gt;J$3+4,$F75&lt;J$3),0,NETWORKDAYS(MAX($B75,J$3),MIN($F75,J$3+4),'Public holidays'!$A$4:$A$60)*IF(AND($D75="Yes",$B75=$F75),0.5,1)))</f>
      </c>
      <c r="K75" s="14">
        <f>IF(OR($A75="",$B75="",K$3=""),0,IF(OR($B75&gt;K$3+4,$F75&lt;K$3),0,NETWORKDAYS(MAX($B75,K$3),MIN($F75,K$3+4),'Public holidays'!$A$4:$A$60)*IF(AND($D75="Yes",$B75=$F75),0.5,1)))</f>
      </c>
      <c r="L75" s="14">
        <f>IF(OR($A75="",$B75="",L$3=""),0,IF(OR($B75&gt;L$3+4,$F75&lt;L$3),0,NETWORKDAYS(MAX($B75,L$3),MIN($F75,L$3+4),'Public holidays'!$A$4:$A$60)*IF(AND($D75="Yes",$B75=$F75),0.5,1)))</f>
      </c>
      <c r="M75" s="14">
        <f>IF(OR($A75="",$B75="",M$3=""),0,IF(OR($B75&gt;M$3+4,$F75&lt;M$3),0,NETWORKDAYS(MAX($B75,M$3),MIN($F75,M$3+4),'Public holidays'!$A$4:$A$60)*IF(AND($D75="Yes",$B75=$F75),0.5,1)))</f>
      </c>
      <c r="N75" s="14">
        <f>IF(OR($A75="",$B75="",N$3=""),0,IF(OR($B75&gt;N$3+4,$F75&lt;N$3),0,NETWORKDAYS(MAX($B75,N$3),MIN($F75,N$3+4),'Public holidays'!$A$4:$A$60)*IF(AND($D75="Yes",$B75=$F75),0.5,1)))</f>
      </c>
      <c r="O75" s="14">
        <f>IF(OR($A75="",$B75="",O$3=""),0,IF(OR($B75&gt;O$3+4,$F75&lt;O$3),0,NETWORKDAYS(MAX($B75,O$3),MIN($F75,O$3+4),'Public holidays'!$A$4:$A$60)*IF(AND($D75="Yes",$B75=$F75),0.5,1)))</f>
      </c>
      <c r="P75" s="14">
        <f>IF(OR($A75="",$B75="",P$3=""),0,IF(OR($B75&gt;P$3+4,$F75&lt;P$3),0,NETWORKDAYS(MAX($B75,P$3),MIN($F75,P$3+4),'Public holidays'!$A$4:$A$60)*IF(AND($D75="Yes",$B75=$F75),0.5,1)))</f>
      </c>
      <c r="Q75" s="14">
        <f>IF(OR($A75="",$B75="",Q$3=""),0,IF(OR($B75&gt;Q$3+4,$F75&lt;Q$3),0,NETWORKDAYS(MAX($B75,Q$3),MIN($F75,Q$3+4),'Public holidays'!$A$4:$A$60)*IF(AND($D75="Yes",$B75=$F75),0.5,1)))</f>
      </c>
      <c r="R75" s="14">
        <f>IF(OR($A75="",$B75="",R$3=""),0,IF(OR($B75&gt;R$3+4,$F75&lt;R$3),0,NETWORKDAYS(MAX($B75,R$3),MIN($F75,R$3+4),'Public holidays'!$A$4:$A$60)*IF(AND($D75="Yes",$B75=$F75),0.5,1)))</f>
      </c>
    </row>
    <row r="76" spans="1:18">
      <c r="A76" s="4"/>
      <c r="B76" s="10"/>
      <c r="C76" s="10"/>
      <c r="D76" s="4"/>
      <c r="E76" s="4"/>
      <c r="F76">
        <f>IF($B76="","",IF($C76="",$B76,$C76))</f>
      </c>
      <c r="G76" s="14">
        <f>IF(OR($A76="",$B76="",G$3=""),0,IF(OR($B76&gt;G$3+4,$F76&lt;G$3),0,NETWORKDAYS(MAX($B76,G$3),MIN($F76,G$3+4),'Public holidays'!$A$4:$A$60)*IF(AND($D76="Yes",$B76=$F76),0.5,1)))</f>
      </c>
      <c r="H76" s="14">
        <f>IF(OR($A76="",$B76="",H$3=""),0,IF(OR($B76&gt;H$3+4,$F76&lt;H$3),0,NETWORKDAYS(MAX($B76,H$3),MIN($F76,H$3+4),'Public holidays'!$A$4:$A$60)*IF(AND($D76="Yes",$B76=$F76),0.5,1)))</f>
      </c>
      <c r="I76" s="14">
        <f>IF(OR($A76="",$B76="",I$3=""),0,IF(OR($B76&gt;I$3+4,$F76&lt;I$3),0,NETWORKDAYS(MAX($B76,I$3),MIN($F76,I$3+4),'Public holidays'!$A$4:$A$60)*IF(AND($D76="Yes",$B76=$F76),0.5,1)))</f>
      </c>
      <c r="J76" s="14">
        <f>IF(OR($A76="",$B76="",J$3=""),0,IF(OR($B76&gt;J$3+4,$F76&lt;J$3),0,NETWORKDAYS(MAX($B76,J$3),MIN($F76,J$3+4),'Public holidays'!$A$4:$A$60)*IF(AND($D76="Yes",$B76=$F76),0.5,1)))</f>
      </c>
      <c r="K76" s="14">
        <f>IF(OR($A76="",$B76="",K$3=""),0,IF(OR($B76&gt;K$3+4,$F76&lt;K$3),0,NETWORKDAYS(MAX($B76,K$3),MIN($F76,K$3+4),'Public holidays'!$A$4:$A$60)*IF(AND($D76="Yes",$B76=$F76),0.5,1)))</f>
      </c>
      <c r="L76" s="14">
        <f>IF(OR($A76="",$B76="",L$3=""),0,IF(OR($B76&gt;L$3+4,$F76&lt;L$3),0,NETWORKDAYS(MAX($B76,L$3),MIN($F76,L$3+4),'Public holidays'!$A$4:$A$60)*IF(AND($D76="Yes",$B76=$F76),0.5,1)))</f>
      </c>
      <c r="M76" s="14">
        <f>IF(OR($A76="",$B76="",M$3=""),0,IF(OR($B76&gt;M$3+4,$F76&lt;M$3),0,NETWORKDAYS(MAX($B76,M$3),MIN($F76,M$3+4),'Public holidays'!$A$4:$A$60)*IF(AND($D76="Yes",$B76=$F76),0.5,1)))</f>
      </c>
      <c r="N76" s="14">
        <f>IF(OR($A76="",$B76="",N$3=""),0,IF(OR($B76&gt;N$3+4,$F76&lt;N$3),0,NETWORKDAYS(MAX($B76,N$3),MIN($F76,N$3+4),'Public holidays'!$A$4:$A$60)*IF(AND($D76="Yes",$B76=$F76),0.5,1)))</f>
      </c>
      <c r="O76" s="14">
        <f>IF(OR($A76="",$B76="",O$3=""),0,IF(OR($B76&gt;O$3+4,$F76&lt;O$3),0,NETWORKDAYS(MAX($B76,O$3),MIN($F76,O$3+4),'Public holidays'!$A$4:$A$60)*IF(AND($D76="Yes",$B76=$F76),0.5,1)))</f>
      </c>
      <c r="P76" s="14">
        <f>IF(OR($A76="",$B76="",P$3=""),0,IF(OR($B76&gt;P$3+4,$F76&lt;P$3),0,NETWORKDAYS(MAX($B76,P$3),MIN($F76,P$3+4),'Public holidays'!$A$4:$A$60)*IF(AND($D76="Yes",$B76=$F76),0.5,1)))</f>
      </c>
      <c r="Q76" s="14">
        <f>IF(OR($A76="",$B76="",Q$3=""),0,IF(OR($B76&gt;Q$3+4,$F76&lt;Q$3),0,NETWORKDAYS(MAX($B76,Q$3),MIN($F76,Q$3+4),'Public holidays'!$A$4:$A$60)*IF(AND($D76="Yes",$B76=$F76),0.5,1)))</f>
      </c>
      <c r="R76" s="14">
        <f>IF(OR($A76="",$B76="",R$3=""),0,IF(OR($B76&gt;R$3+4,$F76&lt;R$3),0,NETWORKDAYS(MAX($B76,R$3),MIN($F76,R$3+4),'Public holidays'!$A$4:$A$60)*IF(AND($D76="Yes",$B76=$F76),0.5,1)))</f>
      </c>
    </row>
    <row r="77" spans="1:18">
      <c r="A77" s="4"/>
      <c r="B77" s="10"/>
      <c r="C77" s="10"/>
      <c r="D77" s="4"/>
      <c r="E77" s="4"/>
      <c r="F77">
        <f>IF($B77="","",IF($C77="",$B77,$C77))</f>
      </c>
      <c r="G77" s="14">
        <f>IF(OR($A77="",$B77="",G$3=""),0,IF(OR($B77&gt;G$3+4,$F77&lt;G$3),0,NETWORKDAYS(MAX($B77,G$3),MIN($F77,G$3+4),'Public holidays'!$A$4:$A$60)*IF(AND($D77="Yes",$B77=$F77),0.5,1)))</f>
      </c>
      <c r="H77" s="14">
        <f>IF(OR($A77="",$B77="",H$3=""),0,IF(OR($B77&gt;H$3+4,$F77&lt;H$3),0,NETWORKDAYS(MAX($B77,H$3),MIN($F77,H$3+4),'Public holidays'!$A$4:$A$60)*IF(AND($D77="Yes",$B77=$F77),0.5,1)))</f>
      </c>
      <c r="I77" s="14">
        <f>IF(OR($A77="",$B77="",I$3=""),0,IF(OR($B77&gt;I$3+4,$F77&lt;I$3),0,NETWORKDAYS(MAX($B77,I$3),MIN($F77,I$3+4),'Public holidays'!$A$4:$A$60)*IF(AND($D77="Yes",$B77=$F77),0.5,1)))</f>
      </c>
      <c r="J77" s="14">
        <f>IF(OR($A77="",$B77="",J$3=""),0,IF(OR($B77&gt;J$3+4,$F77&lt;J$3),0,NETWORKDAYS(MAX($B77,J$3),MIN($F77,J$3+4),'Public holidays'!$A$4:$A$60)*IF(AND($D77="Yes",$B77=$F77),0.5,1)))</f>
      </c>
      <c r="K77" s="14">
        <f>IF(OR($A77="",$B77="",K$3=""),0,IF(OR($B77&gt;K$3+4,$F77&lt;K$3),0,NETWORKDAYS(MAX($B77,K$3),MIN($F77,K$3+4),'Public holidays'!$A$4:$A$60)*IF(AND($D77="Yes",$B77=$F77),0.5,1)))</f>
      </c>
      <c r="L77" s="14">
        <f>IF(OR($A77="",$B77="",L$3=""),0,IF(OR($B77&gt;L$3+4,$F77&lt;L$3),0,NETWORKDAYS(MAX($B77,L$3),MIN($F77,L$3+4),'Public holidays'!$A$4:$A$60)*IF(AND($D77="Yes",$B77=$F77),0.5,1)))</f>
      </c>
      <c r="M77" s="14">
        <f>IF(OR($A77="",$B77="",M$3=""),0,IF(OR($B77&gt;M$3+4,$F77&lt;M$3),0,NETWORKDAYS(MAX($B77,M$3),MIN($F77,M$3+4),'Public holidays'!$A$4:$A$60)*IF(AND($D77="Yes",$B77=$F77),0.5,1)))</f>
      </c>
      <c r="N77" s="14">
        <f>IF(OR($A77="",$B77="",N$3=""),0,IF(OR($B77&gt;N$3+4,$F77&lt;N$3),0,NETWORKDAYS(MAX($B77,N$3),MIN($F77,N$3+4),'Public holidays'!$A$4:$A$60)*IF(AND($D77="Yes",$B77=$F77),0.5,1)))</f>
      </c>
      <c r="O77" s="14">
        <f>IF(OR($A77="",$B77="",O$3=""),0,IF(OR($B77&gt;O$3+4,$F77&lt;O$3),0,NETWORKDAYS(MAX($B77,O$3),MIN($F77,O$3+4),'Public holidays'!$A$4:$A$60)*IF(AND($D77="Yes",$B77=$F77),0.5,1)))</f>
      </c>
      <c r="P77" s="14">
        <f>IF(OR($A77="",$B77="",P$3=""),0,IF(OR($B77&gt;P$3+4,$F77&lt;P$3),0,NETWORKDAYS(MAX($B77,P$3),MIN($F77,P$3+4),'Public holidays'!$A$4:$A$60)*IF(AND($D77="Yes",$B77=$F77),0.5,1)))</f>
      </c>
      <c r="Q77" s="14">
        <f>IF(OR($A77="",$B77="",Q$3=""),0,IF(OR($B77&gt;Q$3+4,$F77&lt;Q$3),0,NETWORKDAYS(MAX($B77,Q$3),MIN($F77,Q$3+4),'Public holidays'!$A$4:$A$60)*IF(AND($D77="Yes",$B77=$F77),0.5,1)))</f>
      </c>
      <c r="R77" s="14">
        <f>IF(OR($A77="",$B77="",R$3=""),0,IF(OR($B77&gt;R$3+4,$F77&lt;R$3),0,NETWORKDAYS(MAX($B77,R$3),MIN($F77,R$3+4),'Public holidays'!$A$4:$A$60)*IF(AND($D77="Yes",$B77=$F77),0.5,1)))</f>
      </c>
    </row>
    <row r="78" spans="1:18">
      <c r="A78" s="4"/>
      <c r="B78" s="10"/>
      <c r="C78" s="10"/>
      <c r="D78" s="4"/>
      <c r="E78" s="4"/>
      <c r="F78">
        <f>IF($B78="","",IF($C78="",$B78,$C78))</f>
      </c>
      <c r="G78" s="14">
        <f>IF(OR($A78="",$B78="",G$3=""),0,IF(OR($B78&gt;G$3+4,$F78&lt;G$3),0,NETWORKDAYS(MAX($B78,G$3),MIN($F78,G$3+4),'Public holidays'!$A$4:$A$60)*IF(AND($D78="Yes",$B78=$F78),0.5,1)))</f>
      </c>
      <c r="H78" s="14">
        <f>IF(OR($A78="",$B78="",H$3=""),0,IF(OR($B78&gt;H$3+4,$F78&lt;H$3),0,NETWORKDAYS(MAX($B78,H$3),MIN($F78,H$3+4),'Public holidays'!$A$4:$A$60)*IF(AND($D78="Yes",$B78=$F78),0.5,1)))</f>
      </c>
      <c r="I78" s="14">
        <f>IF(OR($A78="",$B78="",I$3=""),0,IF(OR($B78&gt;I$3+4,$F78&lt;I$3),0,NETWORKDAYS(MAX($B78,I$3),MIN($F78,I$3+4),'Public holidays'!$A$4:$A$60)*IF(AND($D78="Yes",$B78=$F78),0.5,1)))</f>
      </c>
      <c r="J78" s="14">
        <f>IF(OR($A78="",$B78="",J$3=""),0,IF(OR($B78&gt;J$3+4,$F78&lt;J$3),0,NETWORKDAYS(MAX($B78,J$3),MIN($F78,J$3+4),'Public holidays'!$A$4:$A$60)*IF(AND($D78="Yes",$B78=$F78),0.5,1)))</f>
      </c>
      <c r="K78" s="14">
        <f>IF(OR($A78="",$B78="",K$3=""),0,IF(OR($B78&gt;K$3+4,$F78&lt;K$3),0,NETWORKDAYS(MAX($B78,K$3),MIN($F78,K$3+4),'Public holidays'!$A$4:$A$60)*IF(AND($D78="Yes",$B78=$F78),0.5,1)))</f>
      </c>
      <c r="L78" s="14">
        <f>IF(OR($A78="",$B78="",L$3=""),0,IF(OR($B78&gt;L$3+4,$F78&lt;L$3),0,NETWORKDAYS(MAX($B78,L$3),MIN($F78,L$3+4),'Public holidays'!$A$4:$A$60)*IF(AND($D78="Yes",$B78=$F78),0.5,1)))</f>
      </c>
      <c r="M78" s="14">
        <f>IF(OR($A78="",$B78="",M$3=""),0,IF(OR($B78&gt;M$3+4,$F78&lt;M$3),0,NETWORKDAYS(MAX($B78,M$3),MIN($F78,M$3+4),'Public holidays'!$A$4:$A$60)*IF(AND($D78="Yes",$B78=$F78),0.5,1)))</f>
      </c>
      <c r="N78" s="14">
        <f>IF(OR($A78="",$B78="",N$3=""),0,IF(OR($B78&gt;N$3+4,$F78&lt;N$3),0,NETWORKDAYS(MAX($B78,N$3),MIN($F78,N$3+4),'Public holidays'!$A$4:$A$60)*IF(AND($D78="Yes",$B78=$F78),0.5,1)))</f>
      </c>
      <c r="O78" s="14">
        <f>IF(OR($A78="",$B78="",O$3=""),0,IF(OR($B78&gt;O$3+4,$F78&lt;O$3),0,NETWORKDAYS(MAX($B78,O$3),MIN($F78,O$3+4),'Public holidays'!$A$4:$A$60)*IF(AND($D78="Yes",$B78=$F78),0.5,1)))</f>
      </c>
      <c r="P78" s="14">
        <f>IF(OR($A78="",$B78="",P$3=""),0,IF(OR($B78&gt;P$3+4,$F78&lt;P$3),0,NETWORKDAYS(MAX($B78,P$3),MIN($F78,P$3+4),'Public holidays'!$A$4:$A$60)*IF(AND($D78="Yes",$B78=$F78),0.5,1)))</f>
      </c>
      <c r="Q78" s="14">
        <f>IF(OR($A78="",$B78="",Q$3=""),0,IF(OR($B78&gt;Q$3+4,$F78&lt;Q$3),0,NETWORKDAYS(MAX($B78,Q$3),MIN($F78,Q$3+4),'Public holidays'!$A$4:$A$60)*IF(AND($D78="Yes",$B78=$F78),0.5,1)))</f>
      </c>
      <c r="R78" s="14">
        <f>IF(OR($A78="",$B78="",R$3=""),0,IF(OR($B78&gt;R$3+4,$F78&lt;R$3),0,NETWORKDAYS(MAX($B78,R$3),MIN($F78,R$3+4),'Public holidays'!$A$4:$A$60)*IF(AND($D78="Yes",$B78=$F78),0.5,1)))</f>
      </c>
    </row>
    <row r="79" spans="1:18">
      <c r="A79" s="4"/>
      <c r="B79" s="10"/>
      <c r="C79" s="10"/>
      <c r="D79" s="4"/>
      <c r="E79" s="4"/>
      <c r="F79">
        <f>IF($B79="","",IF($C79="",$B79,$C79))</f>
      </c>
      <c r="G79" s="14">
        <f>IF(OR($A79="",$B79="",G$3=""),0,IF(OR($B79&gt;G$3+4,$F79&lt;G$3),0,NETWORKDAYS(MAX($B79,G$3),MIN($F79,G$3+4),'Public holidays'!$A$4:$A$60)*IF(AND($D79="Yes",$B79=$F79),0.5,1)))</f>
      </c>
      <c r="H79" s="14">
        <f>IF(OR($A79="",$B79="",H$3=""),0,IF(OR($B79&gt;H$3+4,$F79&lt;H$3),0,NETWORKDAYS(MAX($B79,H$3),MIN($F79,H$3+4),'Public holidays'!$A$4:$A$60)*IF(AND($D79="Yes",$B79=$F79),0.5,1)))</f>
      </c>
      <c r="I79" s="14">
        <f>IF(OR($A79="",$B79="",I$3=""),0,IF(OR($B79&gt;I$3+4,$F79&lt;I$3),0,NETWORKDAYS(MAX($B79,I$3),MIN($F79,I$3+4),'Public holidays'!$A$4:$A$60)*IF(AND($D79="Yes",$B79=$F79),0.5,1)))</f>
      </c>
      <c r="J79" s="14">
        <f>IF(OR($A79="",$B79="",J$3=""),0,IF(OR($B79&gt;J$3+4,$F79&lt;J$3),0,NETWORKDAYS(MAX($B79,J$3),MIN($F79,J$3+4),'Public holidays'!$A$4:$A$60)*IF(AND($D79="Yes",$B79=$F79),0.5,1)))</f>
      </c>
      <c r="K79" s="14">
        <f>IF(OR($A79="",$B79="",K$3=""),0,IF(OR($B79&gt;K$3+4,$F79&lt;K$3),0,NETWORKDAYS(MAX($B79,K$3),MIN($F79,K$3+4),'Public holidays'!$A$4:$A$60)*IF(AND($D79="Yes",$B79=$F79),0.5,1)))</f>
      </c>
      <c r="L79" s="14">
        <f>IF(OR($A79="",$B79="",L$3=""),0,IF(OR($B79&gt;L$3+4,$F79&lt;L$3),0,NETWORKDAYS(MAX($B79,L$3),MIN($F79,L$3+4),'Public holidays'!$A$4:$A$60)*IF(AND($D79="Yes",$B79=$F79),0.5,1)))</f>
      </c>
      <c r="M79" s="14">
        <f>IF(OR($A79="",$B79="",M$3=""),0,IF(OR($B79&gt;M$3+4,$F79&lt;M$3),0,NETWORKDAYS(MAX($B79,M$3),MIN($F79,M$3+4),'Public holidays'!$A$4:$A$60)*IF(AND($D79="Yes",$B79=$F79),0.5,1)))</f>
      </c>
      <c r="N79" s="14">
        <f>IF(OR($A79="",$B79="",N$3=""),0,IF(OR($B79&gt;N$3+4,$F79&lt;N$3),0,NETWORKDAYS(MAX($B79,N$3),MIN($F79,N$3+4),'Public holidays'!$A$4:$A$60)*IF(AND($D79="Yes",$B79=$F79),0.5,1)))</f>
      </c>
      <c r="O79" s="14">
        <f>IF(OR($A79="",$B79="",O$3=""),0,IF(OR($B79&gt;O$3+4,$F79&lt;O$3),0,NETWORKDAYS(MAX($B79,O$3),MIN($F79,O$3+4),'Public holidays'!$A$4:$A$60)*IF(AND($D79="Yes",$B79=$F79),0.5,1)))</f>
      </c>
      <c r="P79" s="14">
        <f>IF(OR($A79="",$B79="",P$3=""),0,IF(OR($B79&gt;P$3+4,$F79&lt;P$3),0,NETWORKDAYS(MAX($B79,P$3),MIN($F79,P$3+4),'Public holidays'!$A$4:$A$60)*IF(AND($D79="Yes",$B79=$F79),0.5,1)))</f>
      </c>
      <c r="Q79" s="14">
        <f>IF(OR($A79="",$B79="",Q$3=""),0,IF(OR($B79&gt;Q$3+4,$F79&lt;Q$3),0,NETWORKDAYS(MAX($B79,Q$3),MIN($F79,Q$3+4),'Public holidays'!$A$4:$A$60)*IF(AND($D79="Yes",$B79=$F79),0.5,1)))</f>
      </c>
      <c r="R79" s="14">
        <f>IF(OR($A79="",$B79="",R$3=""),0,IF(OR($B79&gt;R$3+4,$F79&lt;R$3),0,NETWORKDAYS(MAX($B79,R$3),MIN($F79,R$3+4),'Public holidays'!$A$4:$A$60)*IF(AND($D79="Yes",$B79=$F79),0.5,1)))</f>
      </c>
    </row>
    <row r="80" spans="1:18">
      <c r="A80" s="4"/>
      <c r="B80" s="10"/>
      <c r="C80" s="10"/>
      <c r="D80" s="4"/>
      <c r="E80" s="4"/>
      <c r="F80">
        <f>IF($B80="","",IF($C80="",$B80,$C80))</f>
      </c>
      <c r="G80" s="14">
        <f>IF(OR($A80="",$B80="",G$3=""),0,IF(OR($B80&gt;G$3+4,$F80&lt;G$3),0,NETWORKDAYS(MAX($B80,G$3),MIN($F80,G$3+4),'Public holidays'!$A$4:$A$60)*IF(AND($D80="Yes",$B80=$F80),0.5,1)))</f>
      </c>
      <c r="H80" s="14">
        <f>IF(OR($A80="",$B80="",H$3=""),0,IF(OR($B80&gt;H$3+4,$F80&lt;H$3),0,NETWORKDAYS(MAX($B80,H$3),MIN($F80,H$3+4),'Public holidays'!$A$4:$A$60)*IF(AND($D80="Yes",$B80=$F80),0.5,1)))</f>
      </c>
      <c r="I80" s="14">
        <f>IF(OR($A80="",$B80="",I$3=""),0,IF(OR($B80&gt;I$3+4,$F80&lt;I$3),0,NETWORKDAYS(MAX($B80,I$3),MIN($F80,I$3+4),'Public holidays'!$A$4:$A$60)*IF(AND($D80="Yes",$B80=$F80),0.5,1)))</f>
      </c>
      <c r="J80" s="14">
        <f>IF(OR($A80="",$B80="",J$3=""),0,IF(OR($B80&gt;J$3+4,$F80&lt;J$3),0,NETWORKDAYS(MAX($B80,J$3),MIN($F80,J$3+4),'Public holidays'!$A$4:$A$60)*IF(AND($D80="Yes",$B80=$F80),0.5,1)))</f>
      </c>
      <c r="K80" s="14">
        <f>IF(OR($A80="",$B80="",K$3=""),0,IF(OR($B80&gt;K$3+4,$F80&lt;K$3),0,NETWORKDAYS(MAX($B80,K$3),MIN($F80,K$3+4),'Public holidays'!$A$4:$A$60)*IF(AND($D80="Yes",$B80=$F80),0.5,1)))</f>
      </c>
      <c r="L80" s="14">
        <f>IF(OR($A80="",$B80="",L$3=""),0,IF(OR($B80&gt;L$3+4,$F80&lt;L$3),0,NETWORKDAYS(MAX($B80,L$3),MIN($F80,L$3+4),'Public holidays'!$A$4:$A$60)*IF(AND($D80="Yes",$B80=$F80),0.5,1)))</f>
      </c>
      <c r="M80" s="14">
        <f>IF(OR($A80="",$B80="",M$3=""),0,IF(OR($B80&gt;M$3+4,$F80&lt;M$3),0,NETWORKDAYS(MAX($B80,M$3),MIN($F80,M$3+4),'Public holidays'!$A$4:$A$60)*IF(AND($D80="Yes",$B80=$F80),0.5,1)))</f>
      </c>
      <c r="N80" s="14">
        <f>IF(OR($A80="",$B80="",N$3=""),0,IF(OR($B80&gt;N$3+4,$F80&lt;N$3),0,NETWORKDAYS(MAX($B80,N$3),MIN($F80,N$3+4),'Public holidays'!$A$4:$A$60)*IF(AND($D80="Yes",$B80=$F80),0.5,1)))</f>
      </c>
      <c r="O80" s="14">
        <f>IF(OR($A80="",$B80="",O$3=""),0,IF(OR($B80&gt;O$3+4,$F80&lt;O$3),0,NETWORKDAYS(MAX($B80,O$3),MIN($F80,O$3+4),'Public holidays'!$A$4:$A$60)*IF(AND($D80="Yes",$B80=$F80),0.5,1)))</f>
      </c>
      <c r="P80" s="14">
        <f>IF(OR($A80="",$B80="",P$3=""),0,IF(OR($B80&gt;P$3+4,$F80&lt;P$3),0,NETWORKDAYS(MAX($B80,P$3),MIN($F80,P$3+4),'Public holidays'!$A$4:$A$60)*IF(AND($D80="Yes",$B80=$F80),0.5,1)))</f>
      </c>
      <c r="Q80" s="14">
        <f>IF(OR($A80="",$B80="",Q$3=""),0,IF(OR($B80&gt;Q$3+4,$F80&lt;Q$3),0,NETWORKDAYS(MAX($B80,Q$3),MIN($F80,Q$3+4),'Public holidays'!$A$4:$A$60)*IF(AND($D80="Yes",$B80=$F80),0.5,1)))</f>
      </c>
      <c r="R80" s="14">
        <f>IF(OR($A80="",$B80="",R$3=""),0,IF(OR($B80&gt;R$3+4,$F80&lt;R$3),0,NETWORKDAYS(MAX($B80,R$3),MIN($F80,R$3+4),'Public holidays'!$A$4:$A$60)*IF(AND($D80="Yes",$B80=$F80),0.5,1)))</f>
      </c>
    </row>
    <row r="81" spans="1:18">
      <c r="A81" s="4"/>
      <c r="B81" s="10"/>
      <c r="C81" s="10"/>
      <c r="D81" s="4"/>
      <c r="E81" s="4"/>
      <c r="F81">
        <f>IF($B81="","",IF($C81="",$B81,$C81))</f>
      </c>
      <c r="G81" s="14">
        <f>IF(OR($A81="",$B81="",G$3=""),0,IF(OR($B81&gt;G$3+4,$F81&lt;G$3),0,NETWORKDAYS(MAX($B81,G$3),MIN($F81,G$3+4),'Public holidays'!$A$4:$A$60)*IF(AND($D81="Yes",$B81=$F81),0.5,1)))</f>
      </c>
      <c r="H81" s="14">
        <f>IF(OR($A81="",$B81="",H$3=""),0,IF(OR($B81&gt;H$3+4,$F81&lt;H$3),0,NETWORKDAYS(MAX($B81,H$3),MIN($F81,H$3+4),'Public holidays'!$A$4:$A$60)*IF(AND($D81="Yes",$B81=$F81),0.5,1)))</f>
      </c>
      <c r="I81" s="14">
        <f>IF(OR($A81="",$B81="",I$3=""),0,IF(OR($B81&gt;I$3+4,$F81&lt;I$3),0,NETWORKDAYS(MAX($B81,I$3),MIN($F81,I$3+4),'Public holidays'!$A$4:$A$60)*IF(AND($D81="Yes",$B81=$F81),0.5,1)))</f>
      </c>
      <c r="J81" s="14">
        <f>IF(OR($A81="",$B81="",J$3=""),0,IF(OR($B81&gt;J$3+4,$F81&lt;J$3),0,NETWORKDAYS(MAX($B81,J$3),MIN($F81,J$3+4),'Public holidays'!$A$4:$A$60)*IF(AND($D81="Yes",$B81=$F81),0.5,1)))</f>
      </c>
      <c r="K81" s="14">
        <f>IF(OR($A81="",$B81="",K$3=""),0,IF(OR($B81&gt;K$3+4,$F81&lt;K$3),0,NETWORKDAYS(MAX($B81,K$3),MIN($F81,K$3+4),'Public holidays'!$A$4:$A$60)*IF(AND($D81="Yes",$B81=$F81),0.5,1)))</f>
      </c>
      <c r="L81" s="14">
        <f>IF(OR($A81="",$B81="",L$3=""),0,IF(OR($B81&gt;L$3+4,$F81&lt;L$3),0,NETWORKDAYS(MAX($B81,L$3),MIN($F81,L$3+4),'Public holidays'!$A$4:$A$60)*IF(AND($D81="Yes",$B81=$F81),0.5,1)))</f>
      </c>
      <c r="M81" s="14">
        <f>IF(OR($A81="",$B81="",M$3=""),0,IF(OR($B81&gt;M$3+4,$F81&lt;M$3),0,NETWORKDAYS(MAX($B81,M$3),MIN($F81,M$3+4),'Public holidays'!$A$4:$A$60)*IF(AND($D81="Yes",$B81=$F81),0.5,1)))</f>
      </c>
      <c r="N81" s="14">
        <f>IF(OR($A81="",$B81="",N$3=""),0,IF(OR($B81&gt;N$3+4,$F81&lt;N$3),0,NETWORKDAYS(MAX($B81,N$3),MIN($F81,N$3+4),'Public holidays'!$A$4:$A$60)*IF(AND($D81="Yes",$B81=$F81),0.5,1)))</f>
      </c>
      <c r="O81" s="14">
        <f>IF(OR($A81="",$B81="",O$3=""),0,IF(OR($B81&gt;O$3+4,$F81&lt;O$3),0,NETWORKDAYS(MAX($B81,O$3),MIN($F81,O$3+4),'Public holidays'!$A$4:$A$60)*IF(AND($D81="Yes",$B81=$F81),0.5,1)))</f>
      </c>
      <c r="P81" s="14">
        <f>IF(OR($A81="",$B81="",P$3=""),0,IF(OR($B81&gt;P$3+4,$F81&lt;P$3),0,NETWORKDAYS(MAX($B81,P$3),MIN($F81,P$3+4),'Public holidays'!$A$4:$A$60)*IF(AND($D81="Yes",$B81=$F81),0.5,1)))</f>
      </c>
      <c r="Q81" s="14">
        <f>IF(OR($A81="",$B81="",Q$3=""),0,IF(OR($B81&gt;Q$3+4,$F81&lt;Q$3),0,NETWORKDAYS(MAX($B81,Q$3),MIN($F81,Q$3+4),'Public holidays'!$A$4:$A$60)*IF(AND($D81="Yes",$B81=$F81),0.5,1)))</f>
      </c>
      <c r="R81" s="14">
        <f>IF(OR($A81="",$B81="",R$3=""),0,IF(OR($B81&gt;R$3+4,$F81&lt;R$3),0,NETWORKDAYS(MAX($B81,R$3),MIN($F81,R$3+4),'Public holidays'!$A$4:$A$60)*IF(AND($D81="Yes",$B81=$F81),0.5,1)))</f>
      </c>
    </row>
    <row r="82" spans="1:18">
      <c r="A82" s="4"/>
      <c r="B82" s="10"/>
      <c r="C82" s="10"/>
      <c r="D82" s="4"/>
      <c r="E82" s="4"/>
      <c r="F82">
        <f>IF($B82="","",IF($C82="",$B82,$C82))</f>
      </c>
      <c r="G82" s="14">
        <f>IF(OR($A82="",$B82="",G$3=""),0,IF(OR($B82&gt;G$3+4,$F82&lt;G$3),0,NETWORKDAYS(MAX($B82,G$3),MIN($F82,G$3+4),'Public holidays'!$A$4:$A$60)*IF(AND($D82="Yes",$B82=$F82),0.5,1)))</f>
      </c>
      <c r="H82" s="14">
        <f>IF(OR($A82="",$B82="",H$3=""),0,IF(OR($B82&gt;H$3+4,$F82&lt;H$3),0,NETWORKDAYS(MAX($B82,H$3),MIN($F82,H$3+4),'Public holidays'!$A$4:$A$60)*IF(AND($D82="Yes",$B82=$F82),0.5,1)))</f>
      </c>
      <c r="I82" s="14">
        <f>IF(OR($A82="",$B82="",I$3=""),0,IF(OR($B82&gt;I$3+4,$F82&lt;I$3),0,NETWORKDAYS(MAX($B82,I$3),MIN($F82,I$3+4),'Public holidays'!$A$4:$A$60)*IF(AND($D82="Yes",$B82=$F82),0.5,1)))</f>
      </c>
      <c r="J82" s="14">
        <f>IF(OR($A82="",$B82="",J$3=""),0,IF(OR($B82&gt;J$3+4,$F82&lt;J$3),0,NETWORKDAYS(MAX($B82,J$3),MIN($F82,J$3+4),'Public holidays'!$A$4:$A$60)*IF(AND($D82="Yes",$B82=$F82),0.5,1)))</f>
      </c>
      <c r="K82" s="14">
        <f>IF(OR($A82="",$B82="",K$3=""),0,IF(OR($B82&gt;K$3+4,$F82&lt;K$3),0,NETWORKDAYS(MAX($B82,K$3),MIN($F82,K$3+4),'Public holidays'!$A$4:$A$60)*IF(AND($D82="Yes",$B82=$F82),0.5,1)))</f>
      </c>
      <c r="L82" s="14">
        <f>IF(OR($A82="",$B82="",L$3=""),0,IF(OR($B82&gt;L$3+4,$F82&lt;L$3),0,NETWORKDAYS(MAX($B82,L$3),MIN($F82,L$3+4),'Public holidays'!$A$4:$A$60)*IF(AND($D82="Yes",$B82=$F82),0.5,1)))</f>
      </c>
      <c r="M82" s="14">
        <f>IF(OR($A82="",$B82="",M$3=""),0,IF(OR($B82&gt;M$3+4,$F82&lt;M$3),0,NETWORKDAYS(MAX($B82,M$3),MIN($F82,M$3+4),'Public holidays'!$A$4:$A$60)*IF(AND($D82="Yes",$B82=$F82),0.5,1)))</f>
      </c>
      <c r="N82" s="14">
        <f>IF(OR($A82="",$B82="",N$3=""),0,IF(OR($B82&gt;N$3+4,$F82&lt;N$3),0,NETWORKDAYS(MAX($B82,N$3),MIN($F82,N$3+4),'Public holidays'!$A$4:$A$60)*IF(AND($D82="Yes",$B82=$F82),0.5,1)))</f>
      </c>
      <c r="O82" s="14">
        <f>IF(OR($A82="",$B82="",O$3=""),0,IF(OR($B82&gt;O$3+4,$F82&lt;O$3),0,NETWORKDAYS(MAX($B82,O$3),MIN($F82,O$3+4),'Public holidays'!$A$4:$A$60)*IF(AND($D82="Yes",$B82=$F82),0.5,1)))</f>
      </c>
      <c r="P82" s="14">
        <f>IF(OR($A82="",$B82="",P$3=""),0,IF(OR($B82&gt;P$3+4,$F82&lt;P$3),0,NETWORKDAYS(MAX($B82,P$3),MIN($F82,P$3+4),'Public holidays'!$A$4:$A$60)*IF(AND($D82="Yes",$B82=$F82),0.5,1)))</f>
      </c>
      <c r="Q82" s="14">
        <f>IF(OR($A82="",$B82="",Q$3=""),0,IF(OR($B82&gt;Q$3+4,$F82&lt;Q$3),0,NETWORKDAYS(MAX($B82,Q$3),MIN($F82,Q$3+4),'Public holidays'!$A$4:$A$60)*IF(AND($D82="Yes",$B82=$F82),0.5,1)))</f>
      </c>
      <c r="R82" s="14">
        <f>IF(OR($A82="",$B82="",R$3=""),0,IF(OR($B82&gt;R$3+4,$F82&lt;R$3),0,NETWORKDAYS(MAX($B82,R$3),MIN($F82,R$3+4),'Public holidays'!$A$4:$A$60)*IF(AND($D82="Yes",$B82=$F82),0.5,1)))</f>
      </c>
    </row>
    <row r="83" spans="1:18">
      <c r="A83" s="4"/>
      <c r="B83" s="10"/>
      <c r="C83" s="10"/>
      <c r="D83" s="4"/>
      <c r="E83" s="4"/>
      <c r="F83">
        <f>IF($B83="","",IF($C83="",$B83,$C83))</f>
      </c>
      <c r="G83" s="14">
        <f>IF(OR($A83="",$B83="",G$3=""),0,IF(OR($B83&gt;G$3+4,$F83&lt;G$3),0,NETWORKDAYS(MAX($B83,G$3),MIN($F83,G$3+4),'Public holidays'!$A$4:$A$60)*IF(AND($D83="Yes",$B83=$F83),0.5,1)))</f>
      </c>
      <c r="H83" s="14">
        <f>IF(OR($A83="",$B83="",H$3=""),0,IF(OR($B83&gt;H$3+4,$F83&lt;H$3),0,NETWORKDAYS(MAX($B83,H$3),MIN($F83,H$3+4),'Public holidays'!$A$4:$A$60)*IF(AND($D83="Yes",$B83=$F83),0.5,1)))</f>
      </c>
      <c r="I83" s="14">
        <f>IF(OR($A83="",$B83="",I$3=""),0,IF(OR($B83&gt;I$3+4,$F83&lt;I$3),0,NETWORKDAYS(MAX($B83,I$3),MIN($F83,I$3+4),'Public holidays'!$A$4:$A$60)*IF(AND($D83="Yes",$B83=$F83),0.5,1)))</f>
      </c>
      <c r="J83" s="14">
        <f>IF(OR($A83="",$B83="",J$3=""),0,IF(OR($B83&gt;J$3+4,$F83&lt;J$3),0,NETWORKDAYS(MAX($B83,J$3),MIN($F83,J$3+4),'Public holidays'!$A$4:$A$60)*IF(AND($D83="Yes",$B83=$F83),0.5,1)))</f>
      </c>
      <c r="K83" s="14">
        <f>IF(OR($A83="",$B83="",K$3=""),0,IF(OR($B83&gt;K$3+4,$F83&lt;K$3),0,NETWORKDAYS(MAX($B83,K$3),MIN($F83,K$3+4),'Public holidays'!$A$4:$A$60)*IF(AND($D83="Yes",$B83=$F83),0.5,1)))</f>
      </c>
      <c r="L83" s="14">
        <f>IF(OR($A83="",$B83="",L$3=""),0,IF(OR($B83&gt;L$3+4,$F83&lt;L$3),0,NETWORKDAYS(MAX($B83,L$3),MIN($F83,L$3+4),'Public holidays'!$A$4:$A$60)*IF(AND($D83="Yes",$B83=$F83),0.5,1)))</f>
      </c>
      <c r="M83" s="14">
        <f>IF(OR($A83="",$B83="",M$3=""),0,IF(OR($B83&gt;M$3+4,$F83&lt;M$3),0,NETWORKDAYS(MAX($B83,M$3),MIN($F83,M$3+4),'Public holidays'!$A$4:$A$60)*IF(AND($D83="Yes",$B83=$F83),0.5,1)))</f>
      </c>
      <c r="N83" s="14">
        <f>IF(OR($A83="",$B83="",N$3=""),0,IF(OR($B83&gt;N$3+4,$F83&lt;N$3),0,NETWORKDAYS(MAX($B83,N$3),MIN($F83,N$3+4),'Public holidays'!$A$4:$A$60)*IF(AND($D83="Yes",$B83=$F83),0.5,1)))</f>
      </c>
      <c r="O83" s="14">
        <f>IF(OR($A83="",$B83="",O$3=""),0,IF(OR($B83&gt;O$3+4,$F83&lt;O$3),0,NETWORKDAYS(MAX($B83,O$3),MIN($F83,O$3+4),'Public holidays'!$A$4:$A$60)*IF(AND($D83="Yes",$B83=$F83),0.5,1)))</f>
      </c>
      <c r="P83" s="14">
        <f>IF(OR($A83="",$B83="",P$3=""),0,IF(OR($B83&gt;P$3+4,$F83&lt;P$3),0,NETWORKDAYS(MAX($B83,P$3),MIN($F83,P$3+4),'Public holidays'!$A$4:$A$60)*IF(AND($D83="Yes",$B83=$F83),0.5,1)))</f>
      </c>
      <c r="Q83" s="14">
        <f>IF(OR($A83="",$B83="",Q$3=""),0,IF(OR($B83&gt;Q$3+4,$F83&lt;Q$3),0,NETWORKDAYS(MAX($B83,Q$3),MIN($F83,Q$3+4),'Public holidays'!$A$4:$A$60)*IF(AND($D83="Yes",$B83=$F83),0.5,1)))</f>
      </c>
      <c r="R83" s="14">
        <f>IF(OR($A83="",$B83="",R$3=""),0,IF(OR($B83&gt;R$3+4,$F83&lt;R$3),0,NETWORKDAYS(MAX($B83,R$3),MIN($F83,R$3+4),'Public holidays'!$A$4:$A$60)*IF(AND($D83="Yes",$B83=$F83),0.5,1)))</f>
      </c>
    </row>
    <row r="84" spans="1:18">
      <c r="A84" s="4"/>
      <c r="B84" s="10"/>
      <c r="C84" s="10"/>
      <c r="D84" s="4"/>
      <c r="E84" s="4"/>
      <c r="F84">
        <f>IF($B84="","",IF($C84="",$B84,$C84))</f>
      </c>
      <c r="G84" s="14">
        <f>IF(OR($A84="",$B84="",G$3=""),0,IF(OR($B84&gt;G$3+4,$F84&lt;G$3),0,NETWORKDAYS(MAX($B84,G$3),MIN($F84,G$3+4),'Public holidays'!$A$4:$A$60)*IF(AND($D84="Yes",$B84=$F84),0.5,1)))</f>
      </c>
      <c r="H84" s="14">
        <f>IF(OR($A84="",$B84="",H$3=""),0,IF(OR($B84&gt;H$3+4,$F84&lt;H$3),0,NETWORKDAYS(MAX($B84,H$3),MIN($F84,H$3+4),'Public holidays'!$A$4:$A$60)*IF(AND($D84="Yes",$B84=$F84),0.5,1)))</f>
      </c>
      <c r="I84" s="14">
        <f>IF(OR($A84="",$B84="",I$3=""),0,IF(OR($B84&gt;I$3+4,$F84&lt;I$3),0,NETWORKDAYS(MAX($B84,I$3),MIN($F84,I$3+4),'Public holidays'!$A$4:$A$60)*IF(AND($D84="Yes",$B84=$F84),0.5,1)))</f>
      </c>
      <c r="J84" s="14">
        <f>IF(OR($A84="",$B84="",J$3=""),0,IF(OR($B84&gt;J$3+4,$F84&lt;J$3),0,NETWORKDAYS(MAX($B84,J$3),MIN($F84,J$3+4),'Public holidays'!$A$4:$A$60)*IF(AND($D84="Yes",$B84=$F84),0.5,1)))</f>
      </c>
      <c r="K84" s="14">
        <f>IF(OR($A84="",$B84="",K$3=""),0,IF(OR($B84&gt;K$3+4,$F84&lt;K$3),0,NETWORKDAYS(MAX($B84,K$3),MIN($F84,K$3+4),'Public holidays'!$A$4:$A$60)*IF(AND($D84="Yes",$B84=$F84),0.5,1)))</f>
      </c>
      <c r="L84" s="14">
        <f>IF(OR($A84="",$B84="",L$3=""),0,IF(OR($B84&gt;L$3+4,$F84&lt;L$3),0,NETWORKDAYS(MAX($B84,L$3),MIN($F84,L$3+4),'Public holidays'!$A$4:$A$60)*IF(AND($D84="Yes",$B84=$F84),0.5,1)))</f>
      </c>
      <c r="M84" s="14">
        <f>IF(OR($A84="",$B84="",M$3=""),0,IF(OR($B84&gt;M$3+4,$F84&lt;M$3),0,NETWORKDAYS(MAX($B84,M$3),MIN($F84,M$3+4),'Public holidays'!$A$4:$A$60)*IF(AND($D84="Yes",$B84=$F84),0.5,1)))</f>
      </c>
      <c r="N84" s="14">
        <f>IF(OR($A84="",$B84="",N$3=""),0,IF(OR($B84&gt;N$3+4,$F84&lt;N$3),0,NETWORKDAYS(MAX($B84,N$3),MIN($F84,N$3+4),'Public holidays'!$A$4:$A$60)*IF(AND($D84="Yes",$B84=$F84),0.5,1)))</f>
      </c>
      <c r="O84" s="14">
        <f>IF(OR($A84="",$B84="",O$3=""),0,IF(OR($B84&gt;O$3+4,$F84&lt;O$3),0,NETWORKDAYS(MAX($B84,O$3),MIN($F84,O$3+4),'Public holidays'!$A$4:$A$60)*IF(AND($D84="Yes",$B84=$F84),0.5,1)))</f>
      </c>
      <c r="P84" s="14">
        <f>IF(OR($A84="",$B84="",P$3=""),0,IF(OR($B84&gt;P$3+4,$F84&lt;P$3),0,NETWORKDAYS(MAX($B84,P$3),MIN($F84,P$3+4),'Public holidays'!$A$4:$A$60)*IF(AND($D84="Yes",$B84=$F84),0.5,1)))</f>
      </c>
      <c r="Q84" s="14">
        <f>IF(OR($A84="",$B84="",Q$3=""),0,IF(OR($B84&gt;Q$3+4,$F84&lt;Q$3),0,NETWORKDAYS(MAX($B84,Q$3),MIN($F84,Q$3+4),'Public holidays'!$A$4:$A$60)*IF(AND($D84="Yes",$B84=$F84),0.5,1)))</f>
      </c>
      <c r="R84" s="14">
        <f>IF(OR($A84="",$B84="",R$3=""),0,IF(OR($B84&gt;R$3+4,$F84&lt;R$3),0,NETWORKDAYS(MAX($B84,R$3),MIN($F84,R$3+4),'Public holidays'!$A$4:$A$60)*IF(AND($D84="Yes",$B84=$F84),0.5,1)))</f>
      </c>
    </row>
    <row r="85" spans="1:18">
      <c r="A85" s="4"/>
      <c r="B85" s="10"/>
      <c r="C85" s="10"/>
      <c r="D85" s="4"/>
      <c r="E85" s="4"/>
      <c r="F85">
        <f>IF($B85="","",IF($C85="",$B85,$C85))</f>
      </c>
      <c r="G85" s="14">
        <f>IF(OR($A85="",$B85="",G$3=""),0,IF(OR($B85&gt;G$3+4,$F85&lt;G$3),0,NETWORKDAYS(MAX($B85,G$3),MIN($F85,G$3+4),'Public holidays'!$A$4:$A$60)*IF(AND($D85="Yes",$B85=$F85),0.5,1)))</f>
      </c>
      <c r="H85" s="14">
        <f>IF(OR($A85="",$B85="",H$3=""),0,IF(OR($B85&gt;H$3+4,$F85&lt;H$3),0,NETWORKDAYS(MAX($B85,H$3),MIN($F85,H$3+4),'Public holidays'!$A$4:$A$60)*IF(AND($D85="Yes",$B85=$F85),0.5,1)))</f>
      </c>
      <c r="I85" s="14">
        <f>IF(OR($A85="",$B85="",I$3=""),0,IF(OR($B85&gt;I$3+4,$F85&lt;I$3),0,NETWORKDAYS(MAX($B85,I$3),MIN($F85,I$3+4),'Public holidays'!$A$4:$A$60)*IF(AND($D85="Yes",$B85=$F85),0.5,1)))</f>
      </c>
      <c r="J85" s="14">
        <f>IF(OR($A85="",$B85="",J$3=""),0,IF(OR($B85&gt;J$3+4,$F85&lt;J$3),0,NETWORKDAYS(MAX($B85,J$3),MIN($F85,J$3+4),'Public holidays'!$A$4:$A$60)*IF(AND($D85="Yes",$B85=$F85),0.5,1)))</f>
      </c>
      <c r="K85" s="14">
        <f>IF(OR($A85="",$B85="",K$3=""),0,IF(OR($B85&gt;K$3+4,$F85&lt;K$3),0,NETWORKDAYS(MAX($B85,K$3),MIN($F85,K$3+4),'Public holidays'!$A$4:$A$60)*IF(AND($D85="Yes",$B85=$F85),0.5,1)))</f>
      </c>
      <c r="L85" s="14">
        <f>IF(OR($A85="",$B85="",L$3=""),0,IF(OR($B85&gt;L$3+4,$F85&lt;L$3),0,NETWORKDAYS(MAX($B85,L$3),MIN($F85,L$3+4),'Public holidays'!$A$4:$A$60)*IF(AND($D85="Yes",$B85=$F85),0.5,1)))</f>
      </c>
      <c r="M85" s="14">
        <f>IF(OR($A85="",$B85="",M$3=""),0,IF(OR($B85&gt;M$3+4,$F85&lt;M$3),0,NETWORKDAYS(MAX($B85,M$3),MIN($F85,M$3+4),'Public holidays'!$A$4:$A$60)*IF(AND($D85="Yes",$B85=$F85),0.5,1)))</f>
      </c>
      <c r="N85" s="14">
        <f>IF(OR($A85="",$B85="",N$3=""),0,IF(OR($B85&gt;N$3+4,$F85&lt;N$3),0,NETWORKDAYS(MAX($B85,N$3),MIN($F85,N$3+4),'Public holidays'!$A$4:$A$60)*IF(AND($D85="Yes",$B85=$F85),0.5,1)))</f>
      </c>
      <c r="O85" s="14">
        <f>IF(OR($A85="",$B85="",O$3=""),0,IF(OR($B85&gt;O$3+4,$F85&lt;O$3),0,NETWORKDAYS(MAX($B85,O$3),MIN($F85,O$3+4),'Public holidays'!$A$4:$A$60)*IF(AND($D85="Yes",$B85=$F85),0.5,1)))</f>
      </c>
      <c r="P85" s="14">
        <f>IF(OR($A85="",$B85="",P$3=""),0,IF(OR($B85&gt;P$3+4,$F85&lt;P$3),0,NETWORKDAYS(MAX($B85,P$3),MIN($F85,P$3+4),'Public holidays'!$A$4:$A$60)*IF(AND($D85="Yes",$B85=$F85),0.5,1)))</f>
      </c>
      <c r="Q85" s="14">
        <f>IF(OR($A85="",$B85="",Q$3=""),0,IF(OR($B85&gt;Q$3+4,$F85&lt;Q$3),0,NETWORKDAYS(MAX($B85,Q$3),MIN($F85,Q$3+4),'Public holidays'!$A$4:$A$60)*IF(AND($D85="Yes",$B85=$F85),0.5,1)))</f>
      </c>
      <c r="R85" s="14">
        <f>IF(OR($A85="",$B85="",R$3=""),0,IF(OR($B85&gt;R$3+4,$F85&lt;R$3),0,NETWORKDAYS(MAX($B85,R$3),MIN($F85,R$3+4),'Public holidays'!$A$4:$A$60)*IF(AND($D85="Yes",$B85=$F85),0.5,1)))</f>
      </c>
    </row>
    <row r="86" spans="1:18">
      <c r="A86" s="4"/>
      <c r="B86" s="10"/>
      <c r="C86" s="10"/>
      <c r="D86" s="4"/>
      <c r="E86" s="4"/>
      <c r="F86">
        <f>IF($B86="","",IF($C86="",$B86,$C86))</f>
      </c>
      <c r="G86" s="14">
        <f>IF(OR($A86="",$B86="",G$3=""),0,IF(OR($B86&gt;G$3+4,$F86&lt;G$3),0,NETWORKDAYS(MAX($B86,G$3),MIN($F86,G$3+4),'Public holidays'!$A$4:$A$60)*IF(AND($D86="Yes",$B86=$F86),0.5,1)))</f>
      </c>
      <c r="H86" s="14">
        <f>IF(OR($A86="",$B86="",H$3=""),0,IF(OR($B86&gt;H$3+4,$F86&lt;H$3),0,NETWORKDAYS(MAX($B86,H$3),MIN($F86,H$3+4),'Public holidays'!$A$4:$A$60)*IF(AND($D86="Yes",$B86=$F86),0.5,1)))</f>
      </c>
      <c r="I86" s="14">
        <f>IF(OR($A86="",$B86="",I$3=""),0,IF(OR($B86&gt;I$3+4,$F86&lt;I$3),0,NETWORKDAYS(MAX($B86,I$3),MIN($F86,I$3+4),'Public holidays'!$A$4:$A$60)*IF(AND($D86="Yes",$B86=$F86),0.5,1)))</f>
      </c>
      <c r="J86" s="14">
        <f>IF(OR($A86="",$B86="",J$3=""),0,IF(OR($B86&gt;J$3+4,$F86&lt;J$3),0,NETWORKDAYS(MAX($B86,J$3),MIN($F86,J$3+4),'Public holidays'!$A$4:$A$60)*IF(AND($D86="Yes",$B86=$F86),0.5,1)))</f>
      </c>
      <c r="K86" s="14">
        <f>IF(OR($A86="",$B86="",K$3=""),0,IF(OR($B86&gt;K$3+4,$F86&lt;K$3),0,NETWORKDAYS(MAX($B86,K$3),MIN($F86,K$3+4),'Public holidays'!$A$4:$A$60)*IF(AND($D86="Yes",$B86=$F86),0.5,1)))</f>
      </c>
      <c r="L86" s="14">
        <f>IF(OR($A86="",$B86="",L$3=""),0,IF(OR($B86&gt;L$3+4,$F86&lt;L$3),0,NETWORKDAYS(MAX($B86,L$3),MIN($F86,L$3+4),'Public holidays'!$A$4:$A$60)*IF(AND($D86="Yes",$B86=$F86),0.5,1)))</f>
      </c>
      <c r="M86" s="14">
        <f>IF(OR($A86="",$B86="",M$3=""),0,IF(OR($B86&gt;M$3+4,$F86&lt;M$3),0,NETWORKDAYS(MAX($B86,M$3),MIN($F86,M$3+4),'Public holidays'!$A$4:$A$60)*IF(AND($D86="Yes",$B86=$F86),0.5,1)))</f>
      </c>
      <c r="N86" s="14">
        <f>IF(OR($A86="",$B86="",N$3=""),0,IF(OR($B86&gt;N$3+4,$F86&lt;N$3),0,NETWORKDAYS(MAX($B86,N$3),MIN($F86,N$3+4),'Public holidays'!$A$4:$A$60)*IF(AND($D86="Yes",$B86=$F86),0.5,1)))</f>
      </c>
      <c r="O86" s="14">
        <f>IF(OR($A86="",$B86="",O$3=""),0,IF(OR($B86&gt;O$3+4,$F86&lt;O$3),0,NETWORKDAYS(MAX($B86,O$3),MIN($F86,O$3+4),'Public holidays'!$A$4:$A$60)*IF(AND($D86="Yes",$B86=$F86),0.5,1)))</f>
      </c>
      <c r="P86" s="14">
        <f>IF(OR($A86="",$B86="",P$3=""),0,IF(OR($B86&gt;P$3+4,$F86&lt;P$3),0,NETWORKDAYS(MAX($B86,P$3),MIN($F86,P$3+4),'Public holidays'!$A$4:$A$60)*IF(AND($D86="Yes",$B86=$F86),0.5,1)))</f>
      </c>
      <c r="Q86" s="14">
        <f>IF(OR($A86="",$B86="",Q$3=""),0,IF(OR($B86&gt;Q$3+4,$F86&lt;Q$3),0,NETWORKDAYS(MAX($B86,Q$3),MIN($F86,Q$3+4),'Public holidays'!$A$4:$A$60)*IF(AND($D86="Yes",$B86=$F86),0.5,1)))</f>
      </c>
      <c r="R86" s="14">
        <f>IF(OR($A86="",$B86="",R$3=""),0,IF(OR($B86&gt;R$3+4,$F86&lt;R$3),0,NETWORKDAYS(MAX($B86,R$3),MIN($F86,R$3+4),'Public holidays'!$A$4:$A$60)*IF(AND($D86="Yes",$B86=$F86),0.5,1)))</f>
      </c>
    </row>
    <row r="87" spans="1:18">
      <c r="A87" s="4"/>
      <c r="B87" s="10"/>
      <c r="C87" s="10"/>
      <c r="D87" s="4"/>
      <c r="E87" s="4"/>
      <c r="F87">
        <f>IF($B87="","",IF($C87="",$B87,$C87))</f>
      </c>
      <c r="G87" s="14">
        <f>IF(OR($A87="",$B87="",G$3=""),0,IF(OR($B87&gt;G$3+4,$F87&lt;G$3),0,NETWORKDAYS(MAX($B87,G$3),MIN($F87,G$3+4),'Public holidays'!$A$4:$A$60)*IF(AND($D87="Yes",$B87=$F87),0.5,1)))</f>
      </c>
      <c r="H87" s="14">
        <f>IF(OR($A87="",$B87="",H$3=""),0,IF(OR($B87&gt;H$3+4,$F87&lt;H$3),0,NETWORKDAYS(MAX($B87,H$3),MIN($F87,H$3+4),'Public holidays'!$A$4:$A$60)*IF(AND($D87="Yes",$B87=$F87),0.5,1)))</f>
      </c>
      <c r="I87" s="14">
        <f>IF(OR($A87="",$B87="",I$3=""),0,IF(OR($B87&gt;I$3+4,$F87&lt;I$3),0,NETWORKDAYS(MAX($B87,I$3),MIN($F87,I$3+4),'Public holidays'!$A$4:$A$60)*IF(AND($D87="Yes",$B87=$F87),0.5,1)))</f>
      </c>
      <c r="J87" s="14">
        <f>IF(OR($A87="",$B87="",J$3=""),0,IF(OR($B87&gt;J$3+4,$F87&lt;J$3),0,NETWORKDAYS(MAX($B87,J$3),MIN($F87,J$3+4),'Public holidays'!$A$4:$A$60)*IF(AND($D87="Yes",$B87=$F87),0.5,1)))</f>
      </c>
      <c r="K87" s="14">
        <f>IF(OR($A87="",$B87="",K$3=""),0,IF(OR($B87&gt;K$3+4,$F87&lt;K$3),0,NETWORKDAYS(MAX($B87,K$3),MIN($F87,K$3+4),'Public holidays'!$A$4:$A$60)*IF(AND($D87="Yes",$B87=$F87),0.5,1)))</f>
      </c>
      <c r="L87" s="14">
        <f>IF(OR($A87="",$B87="",L$3=""),0,IF(OR($B87&gt;L$3+4,$F87&lt;L$3),0,NETWORKDAYS(MAX($B87,L$3),MIN($F87,L$3+4),'Public holidays'!$A$4:$A$60)*IF(AND($D87="Yes",$B87=$F87),0.5,1)))</f>
      </c>
      <c r="M87" s="14">
        <f>IF(OR($A87="",$B87="",M$3=""),0,IF(OR($B87&gt;M$3+4,$F87&lt;M$3),0,NETWORKDAYS(MAX($B87,M$3),MIN($F87,M$3+4),'Public holidays'!$A$4:$A$60)*IF(AND($D87="Yes",$B87=$F87),0.5,1)))</f>
      </c>
      <c r="N87" s="14">
        <f>IF(OR($A87="",$B87="",N$3=""),0,IF(OR($B87&gt;N$3+4,$F87&lt;N$3),0,NETWORKDAYS(MAX($B87,N$3),MIN($F87,N$3+4),'Public holidays'!$A$4:$A$60)*IF(AND($D87="Yes",$B87=$F87),0.5,1)))</f>
      </c>
      <c r="O87" s="14">
        <f>IF(OR($A87="",$B87="",O$3=""),0,IF(OR($B87&gt;O$3+4,$F87&lt;O$3),0,NETWORKDAYS(MAX($B87,O$3),MIN($F87,O$3+4),'Public holidays'!$A$4:$A$60)*IF(AND($D87="Yes",$B87=$F87),0.5,1)))</f>
      </c>
      <c r="P87" s="14">
        <f>IF(OR($A87="",$B87="",P$3=""),0,IF(OR($B87&gt;P$3+4,$F87&lt;P$3),0,NETWORKDAYS(MAX($B87,P$3),MIN($F87,P$3+4),'Public holidays'!$A$4:$A$60)*IF(AND($D87="Yes",$B87=$F87),0.5,1)))</f>
      </c>
      <c r="Q87" s="14">
        <f>IF(OR($A87="",$B87="",Q$3=""),0,IF(OR($B87&gt;Q$3+4,$F87&lt;Q$3),0,NETWORKDAYS(MAX($B87,Q$3),MIN($F87,Q$3+4),'Public holidays'!$A$4:$A$60)*IF(AND($D87="Yes",$B87=$F87),0.5,1)))</f>
      </c>
      <c r="R87" s="14">
        <f>IF(OR($A87="",$B87="",R$3=""),0,IF(OR($B87&gt;R$3+4,$F87&lt;R$3),0,NETWORKDAYS(MAX($B87,R$3),MIN($F87,R$3+4),'Public holidays'!$A$4:$A$60)*IF(AND($D87="Yes",$B87=$F87),0.5,1)))</f>
      </c>
    </row>
    <row r="88" spans="1:18">
      <c r="A88" s="4"/>
      <c r="B88" s="10"/>
      <c r="C88" s="10"/>
      <c r="D88" s="4"/>
      <c r="E88" s="4"/>
      <c r="F88">
        <f>IF($B88="","",IF($C88="",$B88,$C88))</f>
      </c>
      <c r="G88" s="14">
        <f>IF(OR($A88="",$B88="",G$3=""),0,IF(OR($B88&gt;G$3+4,$F88&lt;G$3),0,NETWORKDAYS(MAX($B88,G$3),MIN($F88,G$3+4),'Public holidays'!$A$4:$A$60)*IF(AND($D88="Yes",$B88=$F88),0.5,1)))</f>
      </c>
      <c r="H88" s="14">
        <f>IF(OR($A88="",$B88="",H$3=""),0,IF(OR($B88&gt;H$3+4,$F88&lt;H$3),0,NETWORKDAYS(MAX($B88,H$3),MIN($F88,H$3+4),'Public holidays'!$A$4:$A$60)*IF(AND($D88="Yes",$B88=$F88),0.5,1)))</f>
      </c>
      <c r="I88" s="14">
        <f>IF(OR($A88="",$B88="",I$3=""),0,IF(OR($B88&gt;I$3+4,$F88&lt;I$3),0,NETWORKDAYS(MAX($B88,I$3),MIN($F88,I$3+4),'Public holidays'!$A$4:$A$60)*IF(AND($D88="Yes",$B88=$F88),0.5,1)))</f>
      </c>
      <c r="J88" s="14">
        <f>IF(OR($A88="",$B88="",J$3=""),0,IF(OR($B88&gt;J$3+4,$F88&lt;J$3),0,NETWORKDAYS(MAX($B88,J$3),MIN($F88,J$3+4),'Public holidays'!$A$4:$A$60)*IF(AND($D88="Yes",$B88=$F88),0.5,1)))</f>
      </c>
      <c r="K88" s="14">
        <f>IF(OR($A88="",$B88="",K$3=""),0,IF(OR($B88&gt;K$3+4,$F88&lt;K$3),0,NETWORKDAYS(MAX($B88,K$3),MIN($F88,K$3+4),'Public holidays'!$A$4:$A$60)*IF(AND($D88="Yes",$B88=$F88),0.5,1)))</f>
      </c>
      <c r="L88" s="14">
        <f>IF(OR($A88="",$B88="",L$3=""),0,IF(OR($B88&gt;L$3+4,$F88&lt;L$3),0,NETWORKDAYS(MAX($B88,L$3),MIN($F88,L$3+4),'Public holidays'!$A$4:$A$60)*IF(AND($D88="Yes",$B88=$F88),0.5,1)))</f>
      </c>
      <c r="M88" s="14">
        <f>IF(OR($A88="",$B88="",M$3=""),0,IF(OR($B88&gt;M$3+4,$F88&lt;M$3),0,NETWORKDAYS(MAX($B88,M$3),MIN($F88,M$3+4),'Public holidays'!$A$4:$A$60)*IF(AND($D88="Yes",$B88=$F88),0.5,1)))</f>
      </c>
      <c r="N88" s="14">
        <f>IF(OR($A88="",$B88="",N$3=""),0,IF(OR($B88&gt;N$3+4,$F88&lt;N$3),0,NETWORKDAYS(MAX($B88,N$3),MIN($F88,N$3+4),'Public holidays'!$A$4:$A$60)*IF(AND($D88="Yes",$B88=$F88),0.5,1)))</f>
      </c>
      <c r="O88" s="14">
        <f>IF(OR($A88="",$B88="",O$3=""),0,IF(OR($B88&gt;O$3+4,$F88&lt;O$3),0,NETWORKDAYS(MAX($B88,O$3),MIN($F88,O$3+4),'Public holidays'!$A$4:$A$60)*IF(AND($D88="Yes",$B88=$F88),0.5,1)))</f>
      </c>
      <c r="P88" s="14">
        <f>IF(OR($A88="",$B88="",P$3=""),0,IF(OR($B88&gt;P$3+4,$F88&lt;P$3),0,NETWORKDAYS(MAX($B88,P$3),MIN($F88,P$3+4),'Public holidays'!$A$4:$A$60)*IF(AND($D88="Yes",$B88=$F88),0.5,1)))</f>
      </c>
      <c r="Q88" s="14">
        <f>IF(OR($A88="",$B88="",Q$3=""),0,IF(OR($B88&gt;Q$3+4,$F88&lt;Q$3),0,NETWORKDAYS(MAX($B88,Q$3),MIN($F88,Q$3+4),'Public holidays'!$A$4:$A$60)*IF(AND($D88="Yes",$B88=$F88),0.5,1)))</f>
      </c>
      <c r="R88" s="14">
        <f>IF(OR($A88="",$B88="",R$3=""),0,IF(OR($B88&gt;R$3+4,$F88&lt;R$3),0,NETWORKDAYS(MAX($B88,R$3),MIN($F88,R$3+4),'Public holidays'!$A$4:$A$60)*IF(AND($D88="Yes",$B88=$F88),0.5,1)))</f>
      </c>
    </row>
    <row r="89" spans="1:18">
      <c r="A89" s="4"/>
      <c r="B89" s="10"/>
      <c r="C89" s="10"/>
      <c r="D89" s="4"/>
      <c r="E89" s="4"/>
      <c r="F89">
        <f>IF($B89="","",IF($C89="",$B89,$C89))</f>
      </c>
      <c r="G89" s="14">
        <f>IF(OR($A89="",$B89="",G$3=""),0,IF(OR($B89&gt;G$3+4,$F89&lt;G$3),0,NETWORKDAYS(MAX($B89,G$3),MIN($F89,G$3+4),'Public holidays'!$A$4:$A$60)*IF(AND($D89="Yes",$B89=$F89),0.5,1)))</f>
      </c>
      <c r="H89" s="14">
        <f>IF(OR($A89="",$B89="",H$3=""),0,IF(OR($B89&gt;H$3+4,$F89&lt;H$3),0,NETWORKDAYS(MAX($B89,H$3),MIN($F89,H$3+4),'Public holidays'!$A$4:$A$60)*IF(AND($D89="Yes",$B89=$F89),0.5,1)))</f>
      </c>
      <c r="I89" s="14">
        <f>IF(OR($A89="",$B89="",I$3=""),0,IF(OR($B89&gt;I$3+4,$F89&lt;I$3),0,NETWORKDAYS(MAX($B89,I$3),MIN($F89,I$3+4),'Public holidays'!$A$4:$A$60)*IF(AND($D89="Yes",$B89=$F89),0.5,1)))</f>
      </c>
      <c r="J89" s="14">
        <f>IF(OR($A89="",$B89="",J$3=""),0,IF(OR($B89&gt;J$3+4,$F89&lt;J$3),0,NETWORKDAYS(MAX($B89,J$3),MIN($F89,J$3+4),'Public holidays'!$A$4:$A$60)*IF(AND($D89="Yes",$B89=$F89),0.5,1)))</f>
      </c>
      <c r="K89" s="14">
        <f>IF(OR($A89="",$B89="",K$3=""),0,IF(OR($B89&gt;K$3+4,$F89&lt;K$3),0,NETWORKDAYS(MAX($B89,K$3),MIN($F89,K$3+4),'Public holidays'!$A$4:$A$60)*IF(AND($D89="Yes",$B89=$F89),0.5,1)))</f>
      </c>
      <c r="L89" s="14">
        <f>IF(OR($A89="",$B89="",L$3=""),0,IF(OR($B89&gt;L$3+4,$F89&lt;L$3),0,NETWORKDAYS(MAX($B89,L$3),MIN($F89,L$3+4),'Public holidays'!$A$4:$A$60)*IF(AND($D89="Yes",$B89=$F89),0.5,1)))</f>
      </c>
      <c r="M89" s="14">
        <f>IF(OR($A89="",$B89="",M$3=""),0,IF(OR($B89&gt;M$3+4,$F89&lt;M$3),0,NETWORKDAYS(MAX($B89,M$3),MIN($F89,M$3+4),'Public holidays'!$A$4:$A$60)*IF(AND($D89="Yes",$B89=$F89),0.5,1)))</f>
      </c>
      <c r="N89" s="14">
        <f>IF(OR($A89="",$B89="",N$3=""),0,IF(OR($B89&gt;N$3+4,$F89&lt;N$3),0,NETWORKDAYS(MAX($B89,N$3),MIN($F89,N$3+4),'Public holidays'!$A$4:$A$60)*IF(AND($D89="Yes",$B89=$F89),0.5,1)))</f>
      </c>
      <c r="O89" s="14">
        <f>IF(OR($A89="",$B89="",O$3=""),0,IF(OR($B89&gt;O$3+4,$F89&lt;O$3),0,NETWORKDAYS(MAX($B89,O$3),MIN($F89,O$3+4),'Public holidays'!$A$4:$A$60)*IF(AND($D89="Yes",$B89=$F89),0.5,1)))</f>
      </c>
      <c r="P89" s="14">
        <f>IF(OR($A89="",$B89="",P$3=""),0,IF(OR($B89&gt;P$3+4,$F89&lt;P$3),0,NETWORKDAYS(MAX($B89,P$3),MIN($F89,P$3+4),'Public holidays'!$A$4:$A$60)*IF(AND($D89="Yes",$B89=$F89),0.5,1)))</f>
      </c>
      <c r="Q89" s="14">
        <f>IF(OR($A89="",$B89="",Q$3=""),0,IF(OR($B89&gt;Q$3+4,$F89&lt;Q$3),0,NETWORKDAYS(MAX($B89,Q$3),MIN($F89,Q$3+4),'Public holidays'!$A$4:$A$60)*IF(AND($D89="Yes",$B89=$F89),0.5,1)))</f>
      </c>
      <c r="R89" s="14">
        <f>IF(OR($A89="",$B89="",R$3=""),0,IF(OR($B89&gt;R$3+4,$F89&lt;R$3),0,NETWORKDAYS(MAX($B89,R$3),MIN($F89,R$3+4),'Public holidays'!$A$4:$A$60)*IF(AND($D89="Yes",$B89=$F89),0.5,1)))</f>
      </c>
    </row>
    <row r="90" spans="1:18">
      <c r="A90" s="4"/>
      <c r="B90" s="10"/>
      <c r="C90" s="10"/>
      <c r="D90" s="4"/>
      <c r="E90" s="4"/>
      <c r="F90">
        <f>IF($B90="","",IF($C90="",$B90,$C90))</f>
      </c>
      <c r="G90" s="14">
        <f>IF(OR($A90="",$B90="",G$3=""),0,IF(OR($B90&gt;G$3+4,$F90&lt;G$3),0,NETWORKDAYS(MAX($B90,G$3),MIN($F90,G$3+4),'Public holidays'!$A$4:$A$60)*IF(AND($D90="Yes",$B90=$F90),0.5,1)))</f>
      </c>
      <c r="H90" s="14">
        <f>IF(OR($A90="",$B90="",H$3=""),0,IF(OR($B90&gt;H$3+4,$F90&lt;H$3),0,NETWORKDAYS(MAX($B90,H$3),MIN($F90,H$3+4),'Public holidays'!$A$4:$A$60)*IF(AND($D90="Yes",$B90=$F90),0.5,1)))</f>
      </c>
      <c r="I90" s="14">
        <f>IF(OR($A90="",$B90="",I$3=""),0,IF(OR($B90&gt;I$3+4,$F90&lt;I$3),0,NETWORKDAYS(MAX($B90,I$3),MIN($F90,I$3+4),'Public holidays'!$A$4:$A$60)*IF(AND($D90="Yes",$B90=$F90),0.5,1)))</f>
      </c>
      <c r="J90" s="14">
        <f>IF(OR($A90="",$B90="",J$3=""),0,IF(OR($B90&gt;J$3+4,$F90&lt;J$3),0,NETWORKDAYS(MAX($B90,J$3),MIN($F90,J$3+4),'Public holidays'!$A$4:$A$60)*IF(AND($D90="Yes",$B90=$F90),0.5,1)))</f>
      </c>
      <c r="K90" s="14">
        <f>IF(OR($A90="",$B90="",K$3=""),0,IF(OR($B90&gt;K$3+4,$F90&lt;K$3),0,NETWORKDAYS(MAX($B90,K$3),MIN($F90,K$3+4),'Public holidays'!$A$4:$A$60)*IF(AND($D90="Yes",$B90=$F90),0.5,1)))</f>
      </c>
      <c r="L90" s="14">
        <f>IF(OR($A90="",$B90="",L$3=""),0,IF(OR($B90&gt;L$3+4,$F90&lt;L$3),0,NETWORKDAYS(MAX($B90,L$3),MIN($F90,L$3+4),'Public holidays'!$A$4:$A$60)*IF(AND($D90="Yes",$B90=$F90),0.5,1)))</f>
      </c>
      <c r="M90" s="14">
        <f>IF(OR($A90="",$B90="",M$3=""),0,IF(OR($B90&gt;M$3+4,$F90&lt;M$3),0,NETWORKDAYS(MAX($B90,M$3),MIN($F90,M$3+4),'Public holidays'!$A$4:$A$60)*IF(AND($D90="Yes",$B90=$F90),0.5,1)))</f>
      </c>
      <c r="N90" s="14">
        <f>IF(OR($A90="",$B90="",N$3=""),0,IF(OR($B90&gt;N$3+4,$F90&lt;N$3),0,NETWORKDAYS(MAX($B90,N$3),MIN($F90,N$3+4),'Public holidays'!$A$4:$A$60)*IF(AND($D90="Yes",$B90=$F90),0.5,1)))</f>
      </c>
      <c r="O90" s="14">
        <f>IF(OR($A90="",$B90="",O$3=""),0,IF(OR($B90&gt;O$3+4,$F90&lt;O$3),0,NETWORKDAYS(MAX($B90,O$3),MIN($F90,O$3+4),'Public holidays'!$A$4:$A$60)*IF(AND($D90="Yes",$B90=$F90),0.5,1)))</f>
      </c>
      <c r="P90" s="14">
        <f>IF(OR($A90="",$B90="",P$3=""),0,IF(OR($B90&gt;P$3+4,$F90&lt;P$3),0,NETWORKDAYS(MAX($B90,P$3),MIN($F90,P$3+4),'Public holidays'!$A$4:$A$60)*IF(AND($D90="Yes",$B90=$F90),0.5,1)))</f>
      </c>
      <c r="Q90" s="14">
        <f>IF(OR($A90="",$B90="",Q$3=""),0,IF(OR($B90&gt;Q$3+4,$F90&lt;Q$3),0,NETWORKDAYS(MAX($B90,Q$3),MIN($F90,Q$3+4),'Public holidays'!$A$4:$A$60)*IF(AND($D90="Yes",$B90=$F90),0.5,1)))</f>
      </c>
      <c r="R90" s="14">
        <f>IF(OR($A90="",$B90="",R$3=""),0,IF(OR($B90&gt;R$3+4,$F90&lt;R$3),0,NETWORKDAYS(MAX($B90,R$3),MIN($F90,R$3+4),'Public holidays'!$A$4:$A$60)*IF(AND($D90="Yes",$B90=$F90),0.5,1)))</f>
      </c>
    </row>
    <row r="91" spans="1:18">
      <c r="A91" s="4"/>
      <c r="B91" s="10"/>
      <c r="C91" s="10"/>
      <c r="D91" s="4"/>
      <c r="E91" s="4"/>
      <c r="F91">
        <f>IF($B91="","",IF($C91="",$B91,$C91))</f>
      </c>
      <c r="G91" s="14">
        <f>IF(OR($A91="",$B91="",G$3=""),0,IF(OR($B91&gt;G$3+4,$F91&lt;G$3),0,NETWORKDAYS(MAX($B91,G$3),MIN($F91,G$3+4),'Public holidays'!$A$4:$A$60)*IF(AND($D91="Yes",$B91=$F91),0.5,1)))</f>
      </c>
      <c r="H91" s="14">
        <f>IF(OR($A91="",$B91="",H$3=""),0,IF(OR($B91&gt;H$3+4,$F91&lt;H$3),0,NETWORKDAYS(MAX($B91,H$3),MIN($F91,H$3+4),'Public holidays'!$A$4:$A$60)*IF(AND($D91="Yes",$B91=$F91),0.5,1)))</f>
      </c>
      <c r="I91" s="14">
        <f>IF(OR($A91="",$B91="",I$3=""),0,IF(OR($B91&gt;I$3+4,$F91&lt;I$3),0,NETWORKDAYS(MAX($B91,I$3),MIN($F91,I$3+4),'Public holidays'!$A$4:$A$60)*IF(AND($D91="Yes",$B91=$F91),0.5,1)))</f>
      </c>
      <c r="J91" s="14">
        <f>IF(OR($A91="",$B91="",J$3=""),0,IF(OR($B91&gt;J$3+4,$F91&lt;J$3),0,NETWORKDAYS(MAX($B91,J$3),MIN($F91,J$3+4),'Public holidays'!$A$4:$A$60)*IF(AND($D91="Yes",$B91=$F91),0.5,1)))</f>
      </c>
      <c r="K91" s="14">
        <f>IF(OR($A91="",$B91="",K$3=""),0,IF(OR($B91&gt;K$3+4,$F91&lt;K$3),0,NETWORKDAYS(MAX($B91,K$3),MIN($F91,K$3+4),'Public holidays'!$A$4:$A$60)*IF(AND($D91="Yes",$B91=$F91),0.5,1)))</f>
      </c>
      <c r="L91" s="14">
        <f>IF(OR($A91="",$B91="",L$3=""),0,IF(OR($B91&gt;L$3+4,$F91&lt;L$3),0,NETWORKDAYS(MAX($B91,L$3),MIN($F91,L$3+4),'Public holidays'!$A$4:$A$60)*IF(AND($D91="Yes",$B91=$F91),0.5,1)))</f>
      </c>
      <c r="M91" s="14">
        <f>IF(OR($A91="",$B91="",M$3=""),0,IF(OR($B91&gt;M$3+4,$F91&lt;M$3),0,NETWORKDAYS(MAX($B91,M$3),MIN($F91,M$3+4),'Public holidays'!$A$4:$A$60)*IF(AND($D91="Yes",$B91=$F91),0.5,1)))</f>
      </c>
      <c r="N91" s="14">
        <f>IF(OR($A91="",$B91="",N$3=""),0,IF(OR($B91&gt;N$3+4,$F91&lt;N$3),0,NETWORKDAYS(MAX($B91,N$3),MIN($F91,N$3+4),'Public holidays'!$A$4:$A$60)*IF(AND($D91="Yes",$B91=$F91),0.5,1)))</f>
      </c>
      <c r="O91" s="14">
        <f>IF(OR($A91="",$B91="",O$3=""),0,IF(OR($B91&gt;O$3+4,$F91&lt;O$3),0,NETWORKDAYS(MAX($B91,O$3),MIN($F91,O$3+4),'Public holidays'!$A$4:$A$60)*IF(AND($D91="Yes",$B91=$F91),0.5,1)))</f>
      </c>
      <c r="P91" s="14">
        <f>IF(OR($A91="",$B91="",P$3=""),0,IF(OR($B91&gt;P$3+4,$F91&lt;P$3),0,NETWORKDAYS(MAX($B91,P$3),MIN($F91,P$3+4),'Public holidays'!$A$4:$A$60)*IF(AND($D91="Yes",$B91=$F91),0.5,1)))</f>
      </c>
      <c r="Q91" s="14">
        <f>IF(OR($A91="",$B91="",Q$3=""),0,IF(OR($B91&gt;Q$3+4,$F91&lt;Q$3),0,NETWORKDAYS(MAX($B91,Q$3),MIN($F91,Q$3+4),'Public holidays'!$A$4:$A$60)*IF(AND($D91="Yes",$B91=$F91),0.5,1)))</f>
      </c>
      <c r="R91" s="14">
        <f>IF(OR($A91="",$B91="",R$3=""),0,IF(OR($B91&gt;R$3+4,$F91&lt;R$3),0,NETWORKDAYS(MAX($B91,R$3),MIN($F91,R$3+4),'Public holidays'!$A$4:$A$60)*IF(AND($D91="Yes",$B91=$F91),0.5,1)))</f>
      </c>
    </row>
    <row r="92" spans="1:18">
      <c r="A92" s="4"/>
      <c r="B92" s="10"/>
      <c r="C92" s="10"/>
      <c r="D92" s="4"/>
      <c r="E92" s="4"/>
      <c r="F92">
        <f>IF($B92="","",IF($C92="",$B92,$C92))</f>
      </c>
      <c r="G92" s="14">
        <f>IF(OR($A92="",$B92="",G$3=""),0,IF(OR($B92&gt;G$3+4,$F92&lt;G$3),0,NETWORKDAYS(MAX($B92,G$3),MIN($F92,G$3+4),'Public holidays'!$A$4:$A$60)*IF(AND($D92="Yes",$B92=$F92),0.5,1)))</f>
      </c>
      <c r="H92" s="14">
        <f>IF(OR($A92="",$B92="",H$3=""),0,IF(OR($B92&gt;H$3+4,$F92&lt;H$3),0,NETWORKDAYS(MAX($B92,H$3),MIN($F92,H$3+4),'Public holidays'!$A$4:$A$60)*IF(AND($D92="Yes",$B92=$F92),0.5,1)))</f>
      </c>
      <c r="I92" s="14">
        <f>IF(OR($A92="",$B92="",I$3=""),0,IF(OR($B92&gt;I$3+4,$F92&lt;I$3),0,NETWORKDAYS(MAX($B92,I$3),MIN($F92,I$3+4),'Public holidays'!$A$4:$A$60)*IF(AND($D92="Yes",$B92=$F92),0.5,1)))</f>
      </c>
      <c r="J92" s="14">
        <f>IF(OR($A92="",$B92="",J$3=""),0,IF(OR($B92&gt;J$3+4,$F92&lt;J$3),0,NETWORKDAYS(MAX($B92,J$3),MIN($F92,J$3+4),'Public holidays'!$A$4:$A$60)*IF(AND($D92="Yes",$B92=$F92),0.5,1)))</f>
      </c>
      <c r="K92" s="14">
        <f>IF(OR($A92="",$B92="",K$3=""),0,IF(OR($B92&gt;K$3+4,$F92&lt;K$3),0,NETWORKDAYS(MAX($B92,K$3),MIN($F92,K$3+4),'Public holidays'!$A$4:$A$60)*IF(AND($D92="Yes",$B92=$F92),0.5,1)))</f>
      </c>
      <c r="L92" s="14">
        <f>IF(OR($A92="",$B92="",L$3=""),0,IF(OR($B92&gt;L$3+4,$F92&lt;L$3),0,NETWORKDAYS(MAX($B92,L$3),MIN($F92,L$3+4),'Public holidays'!$A$4:$A$60)*IF(AND($D92="Yes",$B92=$F92),0.5,1)))</f>
      </c>
      <c r="M92" s="14">
        <f>IF(OR($A92="",$B92="",M$3=""),0,IF(OR($B92&gt;M$3+4,$F92&lt;M$3),0,NETWORKDAYS(MAX($B92,M$3),MIN($F92,M$3+4),'Public holidays'!$A$4:$A$60)*IF(AND($D92="Yes",$B92=$F92),0.5,1)))</f>
      </c>
      <c r="N92" s="14">
        <f>IF(OR($A92="",$B92="",N$3=""),0,IF(OR($B92&gt;N$3+4,$F92&lt;N$3),0,NETWORKDAYS(MAX($B92,N$3),MIN($F92,N$3+4),'Public holidays'!$A$4:$A$60)*IF(AND($D92="Yes",$B92=$F92),0.5,1)))</f>
      </c>
      <c r="O92" s="14">
        <f>IF(OR($A92="",$B92="",O$3=""),0,IF(OR($B92&gt;O$3+4,$F92&lt;O$3),0,NETWORKDAYS(MAX($B92,O$3),MIN($F92,O$3+4),'Public holidays'!$A$4:$A$60)*IF(AND($D92="Yes",$B92=$F92),0.5,1)))</f>
      </c>
      <c r="P92" s="14">
        <f>IF(OR($A92="",$B92="",P$3=""),0,IF(OR($B92&gt;P$3+4,$F92&lt;P$3),0,NETWORKDAYS(MAX($B92,P$3),MIN($F92,P$3+4),'Public holidays'!$A$4:$A$60)*IF(AND($D92="Yes",$B92=$F92),0.5,1)))</f>
      </c>
      <c r="Q92" s="14">
        <f>IF(OR($A92="",$B92="",Q$3=""),0,IF(OR($B92&gt;Q$3+4,$F92&lt;Q$3),0,NETWORKDAYS(MAX($B92,Q$3),MIN($F92,Q$3+4),'Public holidays'!$A$4:$A$60)*IF(AND($D92="Yes",$B92=$F92),0.5,1)))</f>
      </c>
      <c r="R92" s="14">
        <f>IF(OR($A92="",$B92="",R$3=""),0,IF(OR($B92&gt;R$3+4,$F92&lt;R$3),0,NETWORKDAYS(MAX($B92,R$3),MIN($F92,R$3+4),'Public holidays'!$A$4:$A$60)*IF(AND($D92="Yes",$B92=$F92),0.5,1)))</f>
      </c>
    </row>
    <row r="93" spans="1:18">
      <c r="A93" s="4"/>
      <c r="B93" s="10"/>
      <c r="C93" s="10"/>
      <c r="D93" s="4"/>
      <c r="E93" s="4"/>
      <c r="F93">
        <f>IF($B93="","",IF($C93="",$B93,$C93))</f>
      </c>
      <c r="G93" s="14">
        <f>IF(OR($A93="",$B93="",G$3=""),0,IF(OR($B93&gt;G$3+4,$F93&lt;G$3),0,NETWORKDAYS(MAX($B93,G$3),MIN($F93,G$3+4),'Public holidays'!$A$4:$A$60)*IF(AND($D93="Yes",$B93=$F93),0.5,1)))</f>
      </c>
      <c r="H93" s="14">
        <f>IF(OR($A93="",$B93="",H$3=""),0,IF(OR($B93&gt;H$3+4,$F93&lt;H$3),0,NETWORKDAYS(MAX($B93,H$3),MIN($F93,H$3+4),'Public holidays'!$A$4:$A$60)*IF(AND($D93="Yes",$B93=$F93),0.5,1)))</f>
      </c>
      <c r="I93" s="14">
        <f>IF(OR($A93="",$B93="",I$3=""),0,IF(OR($B93&gt;I$3+4,$F93&lt;I$3),0,NETWORKDAYS(MAX($B93,I$3),MIN($F93,I$3+4),'Public holidays'!$A$4:$A$60)*IF(AND($D93="Yes",$B93=$F93),0.5,1)))</f>
      </c>
      <c r="J93" s="14">
        <f>IF(OR($A93="",$B93="",J$3=""),0,IF(OR($B93&gt;J$3+4,$F93&lt;J$3),0,NETWORKDAYS(MAX($B93,J$3),MIN($F93,J$3+4),'Public holidays'!$A$4:$A$60)*IF(AND($D93="Yes",$B93=$F93),0.5,1)))</f>
      </c>
      <c r="K93" s="14">
        <f>IF(OR($A93="",$B93="",K$3=""),0,IF(OR($B93&gt;K$3+4,$F93&lt;K$3),0,NETWORKDAYS(MAX($B93,K$3),MIN($F93,K$3+4),'Public holidays'!$A$4:$A$60)*IF(AND($D93="Yes",$B93=$F93),0.5,1)))</f>
      </c>
      <c r="L93" s="14">
        <f>IF(OR($A93="",$B93="",L$3=""),0,IF(OR($B93&gt;L$3+4,$F93&lt;L$3),0,NETWORKDAYS(MAX($B93,L$3),MIN($F93,L$3+4),'Public holidays'!$A$4:$A$60)*IF(AND($D93="Yes",$B93=$F93),0.5,1)))</f>
      </c>
      <c r="M93" s="14">
        <f>IF(OR($A93="",$B93="",M$3=""),0,IF(OR($B93&gt;M$3+4,$F93&lt;M$3),0,NETWORKDAYS(MAX($B93,M$3),MIN($F93,M$3+4),'Public holidays'!$A$4:$A$60)*IF(AND($D93="Yes",$B93=$F93),0.5,1)))</f>
      </c>
      <c r="N93" s="14">
        <f>IF(OR($A93="",$B93="",N$3=""),0,IF(OR($B93&gt;N$3+4,$F93&lt;N$3),0,NETWORKDAYS(MAX($B93,N$3),MIN($F93,N$3+4),'Public holidays'!$A$4:$A$60)*IF(AND($D93="Yes",$B93=$F93),0.5,1)))</f>
      </c>
      <c r="O93" s="14">
        <f>IF(OR($A93="",$B93="",O$3=""),0,IF(OR($B93&gt;O$3+4,$F93&lt;O$3),0,NETWORKDAYS(MAX($B93,O$3),MIN($F93,O$3+4),'Public holidays'!$A$4:$A$60)*IF(AND($D93="Yes",$B93=$F93),0.5,1)))</f>
      </c>
      <c r="P93" s="14">
        <f>IF(OR($A93="",$B93="",P$3=""),0,IF(OR($B93&gt;P$3+4,$F93&lt;P$3),0,NETWORKDAYS(MAX($B93,P$3),MIN($F93,P$3+4),'Public holidays'!$A$4:$A$60)*IF(AND($D93="Yes",$B93=$F93),0.5,1)))</f>
      </c>
      <c r="Q93" s="14">
        <f>IF(OR($A93="",$B93="",Q$3=""),0,IF(OR($B93&gt;Q$3+4,$F93&lt;Q$3),0,NETWORKDAYS(MAX($B93,Q$3),MIN($F93,Q$3+4),'Public holidays'!$A$4:$A$60)*IF(AND($D93="Yes",$B93=$F93),0.5,1)))</f>
      </c>
      <c r="R93" s="14">
        <f>IF(OR($A93="",$B93="",R$3=""),0,IF(OR($B93&gt;R$3+4,$F93&lt;R$3),0,NETWORKDAYS(MAX($B93,R$3),MIN($F93,R$3+4),'Public holidays'!$A$4:$A$60)*IF(AND($D93="Yes",$B93=$F93),0.5,1)))</f>
      </c>
    </row>
    <row r="94" spans="1:18">
      <c r="A94" s="4"/>
      <c r="B94" s="10"/>
      <c r="C94" s="10"/>
      <c r="D94" s="4"/>
      <c r="E94" s="4"/>
      <c r="F94">
        <f>IF($B94="","",IF($C94="",$B94,$C94))</f>
      </c>
      <c r="G94" s="14">
        <f>IF(OR($A94="",$B94="",G$3=""),0,IF(OR($B94&gt;G$3+4,$F94&lt;G$3),0,NETWORKDAYS(MAX($B94,G$3),MIN($F94,G$3+4),'Public holidays'!$A$4:$A$60)*IF(AND($D94="Yes",$B94=$F94),0.5,1)))</f>
      </c>
      <c r="H94" s="14">
        <f>IF(OR($A94="",$B94="",H$3=""),0,IF(OR($B94&gt;H$3+4,$F94&lt;H$3),0,NETWORKDAYS(MAX($B94,H$3),MIN($F94,H$3+4),'Public holidays'!$A$4:$A$60)*IF(AND($D94="Yes",$B94=$F94),0.5,1)))</f>
      </c>
      <c r="I94" s="14">
        <f>IF(OR($A94="",$B94="",I$3=""),0,IF(OR($B94&gt;I$3+4,$F94&lt;I$3),0,NETWORKDAYS(MAX($B94,I$3),MIN($F94,I$3+4),'Public holidays'!$A$4:$A$60)*IF(AND($D94="Yes",$B94=$F94),0.5,1)))</f>
      </c>
      <c r="J94" s="14">
        <f>IF(OR($A94="",$B94="",J$3=""),0,IF(OR($B94&gt;J$3+4,$F94&lt;J$3),0,NETWORKDAYS(MAX($B94,J$3),MIN($F94,J$3+4),'Public holidays'!$A$4:$A$60)*IF(AND($D94="Yes",$B94=$F94),0.5,1)))</f>
      </c>
      <c r="K94" s="14">
        <f>IF(OR($A94="",$B94="",K$3=""),0,IF(OR($B94&gt;K$3+4,$F94&lt;K$3),0,NETWORKDAYS(MAX($B94,K$3),MIN($F94,K$3+4),'Public holidays'!$A$4:$A$60)*IF(AND($D94="Yes",$B94=$F94),0.5,1)))</f>
      </c>
      <c r="L94" s="14">
        <f>IF(OR($A94="",$B94="",L$3=""),0,IF(OR($B94&gt;L$3+4,$F94&lt;L$3),0,NETWORKDAYS(MAX($B94,L$3),MIN($F94,L$3+4),'Public holidays'!$A$4:$A$60)*IF(AND($D94="Yes",$B94=$F94),0.5,1)))</f>
      </c>
      <c r="M94" s="14">
        <f>IF(OR($A94="",$B94="",M$3=""),0,IF(OR($B94&gt;M$3+4,$F94&lt;M$3),0,NETWORKDAYS(MAX($B94,M$3),MIN($F94,M$3+4),'Public holidays'!$A$4:$A$60)*IF(AND($D94="Yes",$B94=$F94),0.5,1)))</f>
      </c>
      <c r="N94" s="14">
        <f>IF(OR($A94="",$B94="",N$3=""),0,IF(OR($B94&gt;N$3+4,$F94&lt;N$3),0,NETWORKDAYS(MAX($B94,N$3),MIN($F94,N$3+4),'Public holidays'!$A$4:$A$60)*IF(AND($D94="Yes",$B94=$F94),0.5,1)))</f>
      </c>
      <c r="O94" s="14">
        <f>IF(OR($A94="",$B94="",O$3=""),0,IF(OR($B94&gt;O$3+4,$F94&lt;O$3),0,NETWORKDAYS(MAX($B94,O$3),MIN($F94,O$3+4),'Public holidays'!$A$4:$A$60)*IF(AND($D94="Yes",$B94=$F94),0.5,1)))</f>
      </c>
      <c r="P94" s="14">
        <f>IF(OR($A94="",$B94="",P$3=""),0,IF(OR($B94&gt;P$3+4,$F94&lt;P$3),0,NETWORKDAYS(MAX($B94,P$3),MIN($F94,P$3+4),'Public holidays'!$A$4:$A$60)*IF(AND($D94="Yes",$B94=$F94),0.5,1)))</f>
      </c>
      <c r="Q94" s="14">
        <f>IF(OR($A94="",$B94="",Q$3=""),0,IF(OR($B94&gt;Q$3+4,$F94&lt;Q$3),0,NETWORKDAYS(MAX($B94,Q$3),MIN($F94,Q$3+4),'Public holidays'!$A$4:$A$60)*IF(AND($D94="Yes",$B94=$F94),0.5,1)))</f>
      </c>
      <c r="R94" s="14">
        <f>IF(OR($A94="",$B94="",R$3=""),0,IF(OR($B94&gt;R$3+4,$F94&lt;R$3),0,NETWORKDAYS(MAX($B94,R$3),MIN($F94,R$3+4),'Public holidays'!$A$4:$A$60)*IF(AND($D94="Yes",$B94=$F94),0.5,1)))</f>
      </c>
    </row>
    <row r="95" spans="1:18">
      <c r="A95" s="4"/>
      <c r="B95" s="10"/>
      <c r="C95" s="10"/>
      <c r="D95" s="4"/>
      <c r="E95" s="4"/>
      <c r="F95">
        <f>IF($B95="","",IF($C95="",$B95,$C95))</f>
      </c>
      <c r="G95" s="14">
        <f>IF(OR($A95="",$B95="",G$3=""),0,IF(OR($B95&gt;G$3+4,$F95&lt;G$3),0,NETWORKDAYS(MAX($B95,G$3),MIN($F95,G$3+4),'Public holidays'!$A$4:$A$60)*IF(AND($D95="Yes",$B95=$F95),0.5,1)))</f>
      </c>
      <c r="H95" s="14">
        <f>IF(OR($A95="",$B95="",H$3=""),0,IF(OR($B95&gt;H$3+4,$F95&lt;H$3),0,NETWORKDAYS(MAX($B95,H$3),MIN($F95,H$3+4),'Public holidays'!$A$4:$A$60)*IF(AND($D95="Yes",$B95=$F95),0.5,1)))</f>
      </c>
      <c r="I95" s="14">
        <f>IF(OR($A95="",$B95="",I$3=""),0,IF(OR($B95&gt;I$3+4,$F95&lt;I$3),0,NETWORKDAYS(MAX($B95,I$3),MIN($F95,I$3+4),'Public holidays'!$A$4:$A$60)*IF(AND($D95="Yes",$B95=$F95),0.5,1)))</f>
      </c>
      <c r="J95" s="14">
        <f>IF(OR($A95="",$B95="",J$3=""),0,IF(OR($B95&gt;J$3+4,$F95&lt;J$3),0,NETWORKDAYS(MAX($B95,J$3),MIN($F95,J$3+4),'Public holidays'!$A$4:$A$60)*IF(AND($D95="Yes",$B95=$F95),0.5,1)))</f>
      </c>
      <c r="K95" s="14">
        <f>IF(OR($A95="",$B95="",K$3=""),0,IF(OR($B95&gt;K$3+4,$F95&lt;K$3),0,NETWORKDAYS(MAX($B95,K$3),MIN($F95,K$3+4),'Public holidays'!$A$4:$A$60)*IF(AND($D95="Yes",$B95=$F95),0.5,1)))</f>
      </c>
      <c r="L95" s="14">
        <f>IF(OR($A95="",$B95="",L$3=""),0,IF(OR($B95&gt;L$3+4,$F95&lt;L$3),0,NETWORKDAYS(MAX($B95,L$3),MIN($F95,L$3+4),'Public holidays'!$A$4:$A$60)*IF(AND($D95="Yes",$B95=$F95),0.5,1)))</f>
      </c>
      <c r="M95" s="14">
        <f>IF(OR($A95="",$B95="",M$3=""),0,IF(OR($B95&gt;M$3+4,$F95&lt;M$3),0,NETWORKDAYS(MAX($B95,M$3),MIN($F95,M$3+4),'Public holidays'!$A$4:$A$60)*IF(AND($D95="Yes",$B95=$F95),0.5,1)))</f>
      </c>
      <c r="N95" s="14">
        <f>IF(OR($A95="",$B95="",N$3=""),0,IF(OR($B95&gt;N$3+4,$F95&lt;N$3),0,NETWORKDAYS(MAX($B95,N$3),MIN($F95,N$3+4),'Public holidays'!$A$4:$A$60)*IF(AND($D95="Yes",$B95=$F95),0.5,1)))</f>
      </c>
      <c r="O95" s="14">
        <f>IF(OR($A95="",$B95="",O$3=""),0,IF(OR($B95&gt;O$3+4,$F95&lt;O$3),0,NETWORKDAYS(MAX($B95,O$3),MIN($F95,O$3+4),'Public holidays'!$A$4:$A$60)*IF(AND($D95="Yes",$B95=$F95),0.5,1)))</f>
      </c>
      <c r="P95" s="14">
        <f>IF(OR($A95="",$B95="",P$3=""),0,IF(OR($B95&gt;P$3+4,$F95&lt;P$3),0,NETWORKDAYS(MAX($B95,P$3),MIN($F95,P$3+4),'Public holidays'!$A$4:$A$60)*IF(AND($D95="Yes",$B95=$F95),0.5,1)))</f>
      </c>
      <c r="Q95" s="14">
        <f>IF(OR($A95="",$B95="",Q$3=""),0,IF(OR($B95&gt;Q$3+4,$F95&lt;Q$3),0,NETWORKDAYS(MAX($B95,Q$3),MIN($F95,Q$3+4),'Public holidays'!$A$4:$A$60)*IF(AND($D95="Yes",$B95=$F95),0.5,1)))</f>
      </c>
      <c r="R95" s="14">
        <f>IF(OR($A95="",$B95="",R$3=""),0,IF(OR($B95&gt;R$3+4,$F95&lt;R$3),0,NETWORKDAYS(MAX($B95,R$3),MIN($F95,R$3+4),'Public holidays'!$A$4:$A$60)*IF(AND($D95="Yes",$B95=$F95),0.5,1)))</f>
      </c>
    </row>
    <row r="96" spans="1:18">
      <c r="A96" s="4"/>
      <c r="B96" s="10"/>
      <c r="C96" s="10"/>
      <c r="D96" s="4"/>
      <c r="E96" s="4"/>
      <c r="F96">
        <f>IF($B96="","",IF($C96="",$B96,$C96))</f>
      </c>
      <c r="G96" s="14">
        <f>IF(OR($A96="",$B96="",G$3=""),0,IF(OR($B96&gt;G$3+4,$F96&lt;G$3),0,NETWORKDAYS(MAX($B96,G$3),MIN($F96,G$3+4),'Public holidays'!$A$4:$A$60)*IF(AND($D96="Yes",$B96=$F96),0.5,1)))</f>
      </c>
      <c r="H96" s="14">
        <f>IF(OR($A96="",$B96="",H$3=""),0,IF(OR($B96&gt;H$3+4,$F96&lt;H$3),0,NETWORKDAYS(MAX($B96,H$3),MIN($F96,H$3+4),'Public holidays'!$A$4:$A$60)*IF(AND($D96="Yes",$B96=$F96),0.5,1)))</f>
      </c>
      <c r="I96" s="14">
        <f>IF(OR($A96="",$B96="",I$3=""),0,IF(OR($B96&gt;I$3+4,$F96&lt;I$3),0,NETWORKDAYS(MAX($B96,I$3),MIN($F96,I$3+4),'Public holidays'!$A$4:$A$60)*IF(AND($D96="Yes",$B96=$F96),0.5,1)))</f>
      </c>
      <c r="J96" s="14">
        <f>IF(OR($A96="",$B96="",J$3=""),0,IF(OR($B96&gt;J$3+4,$F96&lt;J$3),0,NETWORKDAYS(MAX($B96,J$3),MIN($F96,J$3+4),'Public holidays'!$A$4:$A$60)*IF(AND($D96="Yes",$B96=$F96),0.5,1)))</f>
      </c>
      <c r="K96" s="14">
        <f>IF(OR($A96="",$B96="",K$3=""),0,IF(OR($B96&gt;K$3+4,$F96&lt;K$3),0,NETWORKDAYS(MAX($B96,K$3),MIN($F96,K$3+4),'Public holidays'!$A$4:$A$60)*IF(AND($D96="Yes",$B96=$F96),0.5,1)))</f>
      </c>
      <c r="L96" s="14">
        <f>IF(OR($A96="",$B96="",L$3=""),0,IF(OR($B96&gt;L$3+4,$F96&lt;L$3),0,NETWORKDAYS(MAX($B96,L$3),MIN($F96,L$3+4),'Public holidays'!$A$4:$A$60)*IF(AND($D96="Yes",$B96=$F96),0.5,1)))</f>
      </c>
      <c r="M96" s="14">
        <f>IF(OR($A96="",$B96="",M$3=""),0,IF(OR($B96&gt;M$3+4,$F96&lt;M$3),0,NETWORKDAYS(MAX($B96,M$3),MIN($F96,M$3+4),'Public holidays'!$A$4:$A$60)*IF(AND($D96="Yes",$B96=$F96),0.5,1)))</f>
      </c>
      <c r="N96" s="14">
        <f>IF(OR($A96="",$B96="",N$3=""),0,IF(OR($B96&gt;N$3+4,$F96&lt;N$3),0,NETWORKDAYS(MAX($B96,N$3),MIN($F96,N$3+4),'Public holidays'!$A$4:$A$60)*IF(AND($D96="Yes",$B96=$F96),0.5,1)))</f>
      </c>
      <c r="O96" s="14">
        <f>IF(OR($A96="",$B96="",O$3=""),0,IF(OR($B96&gt;O$3+4,$F96&lt;O$3),0,NETWORKDAYS(MAX($B96,O$3),MIN($F96,O$3+4),'Public holidays'!$A$4:$A$60)*IF(AND($D96="Yes",$B96=$F96),0.5,1)))</f>
      </c>
      <c r="P96" s="14">
        <f>IF(OR($A96="",$B96="",P$3=""),0,IF(OR($B96&gt;P$3+4,$F96&lt;P$3),0,NETWORKDAYS(MAX($B96,P$3),MIN($F96,P$3+4),'Public holidays'!$A$4:$A$60)*IF(AND($D96="Yes",$B96=$F96),0.5,1)))</f>
      </c>
      <c r="Q96" s="14">
        <f>IF(OR($A96="",$B96="",Q$3=""),0,IF(OR($B96&gt;Q$3+4,$F96&lt;Q$3),0,NETWORKDAYS(MAX($B96,Q$3),MIN($F96,Q$3+4),'Public holidays'!$A$4:$A$60)*IF(AND($D96="Yes",$B96=$F96),0.5,1)))</f>
      </c>
      <c r="R96" s="14">
        <f>IF(OR($A96="",$B96="",R$3=""),0,IF(OR($B96&gt;R$3+4,$F96&lt;R$3),0,NETWORKDAYS(MAX($B96,R$3),MIN($F96,R$3+4),'Public holidays'!$A$4:$A$60)*IF(AND($D96="Yes",$B96=$F96),0.5,1)))</f>
      </c>
    </row>
    <row r="97" spans="1:18">
      <c r="A97" s="4"/>
      <c r="B97" s="10"/>
      <c r="C97" s="10"/>
      <c r="D97" s="4"/>
      <c r="E97" s="4"/>
      <c r="F97">
        <f>IF($B97="","",IF($C97="",$B97,$C97))</f>
      </c>
      <c r="G97" s="14">
        <f>IF(OR($A97="",$B97="",G$3=""),0,IF(OR($B97&gt;G$3+4,$F97&lt;G$3),0,NETWORKDAYS(MAX($B97,G$3),MIN($F97,G$3+4),'Public holidays'!$A$4:$A$60)*IF(AND($D97="Yes",$B97=$F97),0.5,1)))</f>
      </c>
      <c r="H97" s="14">
        <f>IF(OR($A97="",$B97="",H$3=""),0,IF(OR($B97&gt;H$3+4,$F97&lt;H$3),0,NETWORKDAYS(MAX($B97,H$3),MIN($F97,H$3+4),'Public holidays'!$A$4:$A$60)*IF(AND($D97="Yes",$B97=$F97),0.5,1)))</f>
      </c>
      <c r="I97" s="14">
        <f>IF(OR($A97="",$B97="",I$3=""),0,IF(OR($B97&gt;I$3+4,$F97&lt;I$3),0,NETWORKDAYS(MAX($B97,I$3),MIN($F97,I$3+4),'Public holidays'!$A$4:$A$60)*IF(AND($D97="Yes",$B97=$F97),0.5,1)))</f>
      </c>
      <c r="J97" s="14">
        <f>IF(OR($A97="",$B97="",J$3=""),0,IF(OR($B97&gt;J$3+4,$F97&lt;J$3),0,NETWORKDAYS(MAX($B97,J$3),MIN($F97,J$3+4),'Public holidays'!$A$4:$A$60)*IF(AND($D97="Yes",$B97=$F97),0.5,1)))</f>
      </c>
      <c r="K97" s="14">
        <f>IF(OR($A97="",$B97="",K$3=""),0,IF(OR($B97&gt;K$3+4,$F97&lt;K$3),0,NETWORKDAYS(MAX($B97,K$3),MIN($F97,K$3+4),'Public holidays'!$A$4:$A$60)*IF(AND($D97="Yes",$B97=$F97),0.5,1)))</f>
      </c>
      <c r="L97" s="14">
        <f>IF(OR($A97="",$B97="",L$3=""),0,IF(OR($B97&gt;L$3+4,$F97&lt;L$3),0,NETWORKDAYS(MAX($B97,L$3),MIN($F97,L$3+4),'Public holidays'!$A$4:$A$60)*IF(AND($D97="Yes",$B97=$F97),0.5,1)))</f>
      </c>
      <c r="M97" s="14">
        <f>IF(OR($A97="",$B97="",M$3=""),0,IF(OR($B97&gt;M$3+4,$F97&lt;M$3),0,NETWORKDAYS(MAX($B97,M$3),MIN($F97,M$3+4),'Public holidays'!$A$4:$A$60)*IF(AND($D97="Yes",$B97=$F97),0.5,1)))</f>
      </c>
      <c r="N97" s="14">
        <f>IF(OR($A97="",$B97="",N$3=""),0,IF(OR($B97&gt;N$3+4,$F97&lt;N$3),0,NETWORKDAYS(MAX($B97,N$3),MIN($F97,N$3+4),'Public holidays'!$A$4:$A$60)*IF(AND($D97="Yes",$B97=$F97),0.5,1)))</f>
      </c>
      <c r="O97" s="14">
        <f>IF(OR($A97="",$B97="",O$3=""),0,IF(OR($B97&gt;O$3+4,$F97&lt;O$3),0,NETWORKDAYS(MAX($B97,O$3),MIN($F97,O$3+4),'Public holidays'!$A$4:$A$60)*IF(AND($D97="Yes",$B97=$F97),0.5,1)))</f>
      </c>
      <c r="P97" s="14">
        <f>IF(OR($A97="",$B97="",P$3=""),0,IF(OR($B97&gt;P$3+4,$F97&lt;P$3),0,NETWORKDAYS(MAX($B97,P$3),MIN($F97,P$3+4),'Public holidays'!$A$4:$A$60)*IF(AND($D97="Yes",$B97=$F97),0.5,1)))</f>
      </c>
      <c r="Q97" s="14">
        <f>IF(OR($A97="",$B97="",Q$3=""),0,IF(OR($B97&gt;Q$3+4,$F97&lt;Q$3),0,NETWORKDAYS(MAX($B97,Q$3),MIN($F97,Q$3+4),'Public holidays'!$A$4:$A$60)*IF(AND($D97="Yes",$B97=$F97),0.5,1)))</f>
      </c>
      <c r="R97" s="14">
        <f>IF(OR($A97="",$B97="",R$3=""),0,IF(OR($B97&gt;R$3+4,$F97&lt;R$3),0,NETWORKDAYS(MAX($B97,R$3),MIN($F97,R$3+4),'Public holidays'!$A$4:$A$60)*IF(AND($D97="Yes",$B97=$F97),0.5,1)))</f>
      </c>
    </row>
    <row r="98" spans="1:18">
      <c r="A98" s="4"/>
      <c r="B98" s="10"/>
      <c r="C98" s="10"/>
      <c r="D98" s="4"/>
      <c r="E98" s="4"/>
      <c r="F98">
        <f>IF($B98="","",IF($C98="",$B98,$C98))</f>
      </c>
      <c r="G98" s="14">
        <f>IF(OR($A98="",$B98="",G$3=""),0,IF(OR($B98&gt;G$3+4,$F98&lt;G$3),0,NETWORKDAYS(MAX($B98,G$3),MIN($F98,G$3+4),'Public holidays'!$A$4:$A$60)*IF(AND($D98="Yes",$B98=$F98),0.5,1)))</f>
      </c>
      <c r="H98" s="14">
        <f>IF(OR($A98="",$B98="",H$3=""),0,IF(OR($B98&gt;H$3+4,$F98&lt;H$3),0,NETWORKDAYS(MAX($B98,H$3),MIN($F98,H$3+4),'Public holidays'!$A$4:$A$60)*IF(AND($D98="Yes",$B98=$F98),0.5,1)))</f>
      </c>
      <c r="I98" s="14">
        <f>IF(OR($A98="",$B98="",I$3=""),0,IF(OR($B98&gt;I$3+4,$F98&lt;I$3),0,NETWORKDAYS(MAX($B98,I$3),MIN($F98,I$3+4),'Public holidays'!$A$4:$A$60)*IF(AND($D98="Yes",$B98=$F98),0.5,1)))</f>
      </c>
      <c r="J98" s="14">
        <f>IF(OR($A98="",$B98="",J$3=""),0,IF(OR($B98&gt;J$3+4,$F98&lt;J$3),0,NETWORKDAYS(MAX($B98,J$3),MIN($F98,J$3+4),'Public holidays'!$A$4:$A$60)*IF(AND($D98="Yes",$B98=$F98),0.5,1)))</f>
      </c>
      <c r="K98" s="14">
        <f>IF(OR($A98="",$B98="",K$3=""),0,IF(OR($B98&gt;K$3+4,$F98&lt;K$3),0,NETWORKDAYS(MAX($B98,K$3),MIN($F98,K$3+4),'Public holidays'!$A$4:$A$60)*IF(AND($D98="Yes",$B98=$F98),0.5,1)))</f>
      </c>
      <c r="L98" s="14">
        <f>IF(OR($A98="",$B98="",L$3=""),0,IF(OR($B98&gt;L$3+4,$F98&lt;L$3),0,NETWORKDAYS(MAX($B98,L$3),MIN($F98,L$3+4),'Public holidays'!$A$4:$A$60)*IF(AND($D98="Yes",$B98=$F98),0.5,1)))</f>
      </c>
      <c r="M98" s="14">
        <f>IF(OR($A98="",$B98="",M$3=""),0,IF(OR($B98&gt;M$3+4,$F98&lt;M$3),0,NETWORKDAYS(MAX($B98,M$3),MIN($F98,M$3+4),'Public holidays'!$A$4:$A$60)*IF(AND($D98="Yes",$B98=$F98),0.5,1)))</f>
      </c>
      <c r="N98" s="14">
        <f>IF(OR($A98="",$B98="",N$3=""),0,IF(OR($B98&gt;N$3+4,$F98&lt;N$3),0,NETWORKDAYS(MAX($B98,N$3),MIN($F98,N$3+4),'Public holidays'!$A$4:$A$60)*IF(AND($D98="Yes",$B98=$F98),0.5,1)))</f>
      </c>
      <c r="O98" s="14">
        <f>IF(OR($A98="",$B98="",O$3=""),0,IF(OR($B98&gt;O$3+4,$F98&lt;O$3),0,NETWORKDAYS(MAX($B98,O$3),MIN($F98,O$3+4),'Public holidays'!$A$4:$A$60)*IF(AND($D98="Yes",$B98=$F98),0.5,1)))</f>
      </c>
      <c r="P98" s="14">
        <f>IF(OR($A98="",$B98="",P$3=""),0,IF(OR($B98&gt;P$3+4,$F98&lt;P$3),0,NETWORKDAYS(MAX($B98,P$3),MIN($F98,P$3+4),'Public holidays'!$A$4:$A$60)*IF(AND($D98="Yes",$B98=$F98),0.5,1)))</f>
      </c>
      <c r="Q98" s="14">
        <f>IF(OR($A98="",$B98="",Q$3=""),0,IF(OR($B98&gt;Q$3+4,$F98&lt;Q$3),0,NETWORKDAYS(MAX($B98,Q$3),MIN($F98,Q$3+4),'Public holidays'!$A$4:$A$60)*IF(AND($D98="Yes",$B98=$F98),0.5,1)))</f>
      </c>
      <c r="R98" s="14">
        <f>IF(OR($A98="",$B98="",R$3=""),0,IF(OR($B98&gt;R$3+4,$F98&lt;R$3),0,NETWORKDAYS(MAX($B98,R$3),MIN($F98,R$3+4),'Public holidays'!$A$4:$A$60)*IF(AND($D98="Yes",$B98=$F98),0.5,1)))</f>
      </c>
    </row>
    <row r="99" spans="1:18">
      <c r="A99" s="4"/>
      <c r="B99" s="10"/>
      <c r="C99" s="10"/>
      <c r="D99" s="4"/>
      <c r="E99" s="4"/>
      <c r="F99">
        <f>IF($B99="","",IF($C99="",$B99,$C99))</f>
      </c>
      <c r="G99" s="14">
        <f>IF(OR($A99="",$B99="",G$3=""),0,IF(OR($B99&gt;G$3+4,$F99&lt;G$3),0,NETWORKDAYS(MAX($B99,G$3),MIN($F99,G$3+4),'Public holidays'!$A$4:$A$60)*IF(AND($D99="Yes",$B99=$F99),0.5,1)))</f>
      </c>
      <c r="H99" s="14">
        <f>IF(OR($A99="",$B99="",H$3=""),0,IF(OR($B99&gt;H$3+4,$F99&lt;H$3),0,NETWORKDAYS(MAX($B99,H$3),MIN($F99,H$3+4),'Public holidays'!$A$4:$A$60)*IF(AND($D99="Yes",$B99=$F99),0.5,1)))</f>
      </c>
      <c r="I99" s="14">
        <f>IF(OR($A99="",$B99="",I$3=""),0,IF(OR($B99&gt;I$3+4,$F99&lt;I$3),0,NETWORKDAYS(MAX($B99,I$3),MIN($F99,I$3+4),'Public holidays'!$A$4:$A$60)*IF(AND($D99="Yes",$B99=$F99),0.5,1)))</f>
      </c>
      <c r="J99" s="14">
        <f>IF(OR($A99="",$B99="",J$3=""),0,IF(OR($B99&gt;J$3+4,$F99&lt;J$3),0,NETWORKDAYS(MAX($B99,J$3),MIN($F99,J$3+4),'Public holidays'!$A$4:$A$60)*IF(AND($D99="Yes",$B99=$F99),0.5,1)))</f>
      </c>
      <c r="K99" s="14">
        <f>IF(OR($A99="",$B99="",K$3=""),0,IF(OR($B99&gt;K$3+4,$F99&lt;K$3),0,NETWORKDAYS(MAX($B99,K$3),MIN($F99,K$3+4),'Public holidays'!$A$4:$A$60)*IF(AND($D99="Yes",$B99=$F99),0.5,1)))</f>
      </c>
      <c r="L99" s="14">
        <f>IF(OR($A99="",$B99="",L$3=""),0,IF(OR($B99&gt;L$3+4,$F99&lt;L$3),0,NETWORKDAYS(MAX($B99,L$3),MIN($F99,L$3+4),'Public holidays'!$A$4:$A$60)*IF(AND($D99="Yes",$B99=$F99),0.5,1)))</f>
      </c>
      <c r="M99" s="14">
        <f>IF(OR($A99="",$B99="",M$3=""),0,IF(OR($B99&gt;M$3+4,$F99&lt;M$3),0,NETWORKDAYS(MAX($B99,M$3),MIN($F99,M$3+4),'Public holidays'!$A$4:$A$60)*IF(AND($D99="Yes",$B99=$F99),0.5,1)))</f>
      </c>
      <c r="N99" s="14">
        <f>IF(OR($A99="",$B99="",N$3=""),0,IF(OR($B99&gt;N$3+4,$F99&lt;N$3),0,NETWORKDAYS(MAX($B99,N$3),MIN($F99,N$3+4),'Public holidays'!$A$4:$A$60)*IF(AND($D99="Yes",$B99=$F99),0.5,1)))</f>
      </c>
      <c r="O99" s="14">
        <f>IF(OR($A99="",$B99="",O$3=""),0,IF(OR($B99&gt;O$3+4,$F99&lt;O$3),0,NETWORKDAYS(MAX($B99,O$3),MIN($F99,O$3+4),'Public holidays'!$A$4:$A$60)*IF(AND($D99="Yes",$B99=$F99),0.5,1)))</f>
      </c>
      <c r="P99" s="14">
        <f>IF(OR($A99="",$B99="",P$3=""),0,IF(OR($B99&gt;P$3+4,$F99&lt;P$3),0,NETWORKDAYS(MAX($B99,P$3),MIN($F99,P$3+4),'Public holidays'!$A$4:$A$60)*IF(AND($D99="Yes",$B99=$F99),0.5,1)))</f>
      </c>
      <c r="Q99" s="14">
        <f>IF(OR($A99="",$B99="",Q$3=""),0,IF(OR($B99&gt;Q$3+4,$F99&lt;Q$3),0,NETWORKDAYS(MAX($B99,Q$3),MIN($F99,Q$3+4),'Public holidays'!$A$4:$A$60)*IF(AND($D99="Yes",$B99=$F99),0.5,1)))</f>
      </c>
      <c r="R99" s="14">
        <f>IF(OR($A99="",$B99="",R$3=""),0,IF(OR($B99&gt;R$3+4,$F99&lt;R$3),0,NETWORKDAYS(MAX($B99,R$3),MIN($F99,R$3+4),'Public holidays'!$A$4:$A$60)*IF(AND($D99="Yes",$B99=$F99),0.5,1)))</f>
      </c>
    </row>
    <row r="100" spans="1:18">
      <c r="A100" s="4"/>
      <c r="B100" s="10"/>
      <c r="C100" s="10"/>
      <c r="D100" s="4"/>
      <c r="E100" s="4"/>
      <c r="F100">
        <f>IF($B100="","",IF($C100="",$B100,$C100))</f>
      </c>
      <c r="G100" s="14">
        <f>IF(OR($A100="",$B100="",G$3=""),0,IF(OR($B100&gt;G$3+4,$F100&lt;G$3),0,NETWORKDAYS(MAX($B100,G$3),MIN($F100,G$3+4),'Public holidays'!$A$4:$A$60)*IF(AND($D100="Yes",$B100=$F100),0.5,1)))</f>
      </c>
      <c r="H100" s="14">
        <f>IF(OR($A100="",$B100="",H$3=""),0,IF(OR($B100&gt;H$3+4,$F100&lt;H$3),0,NETWORKDAYS(MAX($B100,H$3),MIN($F100,H$3+4),'Public holidays'!$A$4:$A$60)*IF(AND($D100="Yes",$B100=$F100),0.5,1)))</f>
      </c>
      <c r="I100" s="14">
        <f>IF(OR($A100="",$B100="",I$3=""),0,IF(OR($B100&gt;I$3+4,$F100&lt;I$3),0,NETWORKDAYS(MAX($B100,I$3),MIN($F100,I$3+4),'Public holidays'!$A$4:$A$60)*IF(AND($D100="Yes",$B100=$F100),0.5,1)))</f>
      </c>
      <c r="J100" s="14">
        <f>IF(OR($A100="",$B100="",J$3=""),0,IF(OR($B100&gt;J$3+4,$F100&lt;J$3),0,NETWORKDAYS(MAX($B100,J$3),MIN($F100,J$3+4),'Public holidays'!$A$4:$A$60)*IF(AND($D100="Yes",$B100=$F100),0.5,1)))</f>
      </c>
      <c r="K100" s="14">
        <f>IF(OR($A100="",$B100="",K$3=""),0,IF(OR($B100&gt;K$3+4,$F100&lt;K$3),0,NETWORKDAYS(MAX($B100,K$3),MIN($F100,K$3+4),'Public holidays'!$A$4:$A$60)*IF(AND($D100="Yes",$B100=$F100),0.5,1)))</f>
      </c>
      <c r="L100" s="14">
        <f>IF(OR($A100="",$B100="",L$3=""),0,IF(OR($B100&gt;L$3+4,$F100&lt;L$3),0,NETWORKDAYS(MAX($B100,L$3),MIN($F100,L$3+4),'Public holidays'!$A$4:$A$60)*IF(AND($D100="Yes",$B100=$F100),0.5,1)))</f>
      </c>
      <c r="M100" s="14">
        <f>IF(OR($A100="",$B100="",M$3=""),0,IF(OR($B100&gt;M$3+4,$F100&lt;M$3),0,NETWORKDAYS(MAX($B100,M$3),MIN($F100,M$3+4),'Public holidays'!$A$4:$A$60)*IF(AND($D100="Yes",$B100=$F100),0.5,1)))</f>
      </c>
      <c r="N100" s="14">
        <f>IF(OR($A100="",$B100="",N$3=""),0,IF(OR($B100&gt;N$3+4,$F100&lt;N$3),0,NETWORKDAYS(MAX($B100,N$3),MIN($F100,N$3+4),'Public holidays'!$A$4:$A$60)*IF(AND($D100="Yes",$B100=$F100),0.5,1)))</f>
      </c>
      <c r="O100" s="14">
        <f>IF(OR($A100="",$B100="",O$3=""),0,IF(OR($B100&gt;O$3+4,$F100&lt;O$3),0,NETWORKDAYS(MAX($B100,O$3),MIN($F100,O$3+4),'Public holidays'!$A$4:$A$60)*IF(AND($D100="Yes",$B100=$F100),0.5,1)))</f>
      </c>
      <c r="P100" s="14">
        <f>IF(OR($A100="",$B100="",P$3=""),0,IF(OR($B100&gt;P$3+4,$F100&lt;P$3),0,NETWORKDAYS(MAX($B100,P$3),MIN($F100,P$3+4),'Public holidays'!$A$4:$A$60)*IF(AND($D100="Yes",$B100=$F100),0.5,1)))</f>
      </c>
      <c r="Q100" s="14">
        <f>IF(OR($A100="",$B100="",Q$3=""),0,IF(OR($B100&gt;Q$3+4,$F100&lt;Q$3),0,NETWORKDAYS(MAX($B100,Q$3),MIN($F100,Q$3+4),'Public holidays'!$A$4:$A$60)*IF(AND($D100="Yes",$B100=$F100),0.5,1)))</f>
      </c>
      <c r="R100" s="14">
        <f>IF(OR($A100="",$B100="",R$3=""),0,IF(OR($B100&gt;R$3+4,$F100&lt;R$3),0,NETWORKDAYS(MAX($B100,R$3),MIN($F100,R$3+4),'Public holidays'!$A$4:$A$60)*IF(AND($D100="Yes",$B100=$F100),0.5,1)))</f>
      </c>
    </row>
    <row r="101" spans="1:18">
      <c r="A101" s="4"/>
      <c r="B101" s="10"/>
      <c r="C101" s="10"/>
      <c r="D101" s="4"/>
      <c r="E101" s="4"/>
      <c r="F101">
        <f>IF($B101="","",IF($C101="",$B101,$C101))</f>
      </c>
      <c r="G101" s="14">
        <f>IF(OR($A101="",$B101="",G$3=""),0,IF(OR($B101&gt;G$3+4,$F101&lt;G$3),0,NETWORKDAYS(MAX($B101,G$3),MIN($F101,G$3+4),'Public holidays'!$A$4:$A$60)*IF(AND($D101="Yes",$B101=$F101),0.5,1)))</f>
      </c>
      <c r="H101" s="14">
        <f>IF(OR($A101="",$B101="",H$3=""),0,IF(OR($B101&gt;H$3+4,$F101&lt;H$3),0,NETWORKDAYS(MAX($B101,H$3),MIN($F101,H$3+4),'Public holidays'!$A$4:$A$60)*IF(AND($D101="Yes",$B101=$F101),0.5,1)))</f>
      </c>
      <c r="I101" s="14">
        <f>IF(OR($A101="",$B101="",I$3=""),0,IF(OR($B101&gt;I$3+4,$F101&lt;I$3),0,NETWORKDAYS(MAX($B101,I$3),MIN($F101,I$3+4),'Public holidays'!$A$4:$A$60)*IF(AND($D101="Yes",$B101=$F101),0.5,1)))</f>
      </c>
      <c r="J101" s="14">
        <f>IF(OR($A101="",$B101="",J$3=""),0,IF(OR($B101&gt;J$3+4,$F101&lt;J$3),0,NETWORKDAYS(MAX($B101,J$3),MIN($F101,J$3+4),'Public holidays'!$A$4:$A$60)*IF(AND($D101="Yes",$B101=$F101),0.5,1)))</f>
      </c>
      <c r="K101" s="14">
        <f>IF(OR($A101="",$B101="",K$3=""),0,IF(OR($B101&gt;K$3+4,$F101&lt;K$3),0,NETWORKDAYS(MAX($B101,K$3),MIN($F101,K$3+4),'Public holidays'!$A$4:$A$60)*IF(AND($D101="Yes",$B101=$F101),0.5,1)))</f>
      </c>
      <c r="L101" s="14">
        <f>IF(OR($A101="",$B101="",L$3=""),0,IF(OR($B101&gt;L$3+4,$F101&lt;L$3),0,NETWORKDAYS(MAX($B101,L$3),MIN($F101,L$3+4),'Public holidays'!$A$4:$A$60)*IF(AND($D101="Yes",$B101=$F101),0.5,1)))</f>
      </c>
      <c r="M101" s="14">
        <f>IF(OR($A101="",$B101="",M$3=""),0,IF(OR($B101&gt;M$3+4,$F101&lt;M$3),0,NETWORKDAYS(MAX($B101,M$3),MIN($F101,M$3+4),'Public holidays'!$A$4:$A$60)*IF(AND($D101="Yes",$B101=$F101),0.5,1)))</f>
      </c>
      <c r="N101" s="14">
        <f>IF(OR($A101="",$B101="",N$3=""),0,IF(OR($B101&gt;N$3+4,$F101&lt;N$3),0,NETWORKDAYS(MAX($B101,N$3),MIN($F101,N$3+4),'Public holidays'!$A$4:$A$60)*IF(AND($D101="Yes",$B101=$F101),0.5,1)))</f>
      </c>
      <c r="O101" s="14">
        <f>IF(OR($A101="",$B101="",O$3=""),0,IF(OR($B101&gt;O$3+4,$F101&lt;O$3),0,NETWORKDAYS(MAX($B101,O$3),MIN($F101,O$3+4),'Public holidays'!$A$4:$A$60)*IF(AND($D101="Yes",$B101=$F101),0.5,1)))</f>
      </c>
      <c r="P101" s="14">
        <f>IF(OR($A101="",$B101="",P$3=""),0,IF(OR($B101&gt;P$3+4,$F101&lt;P$3),0,NETWORKDAYS(MAX($B101,P$3),MIN($F101,P$3+4),'Public holidays'!$A$4:$A$60)*IF(AND($D101="Yes",$B101=$F101),0.5,1)))</f>
      </c>
      <c r="Q101" s="14">
        <f>IF(OR($A101="",$B101="",Q$3=""),0,IF(OR($B101&gt;Q$3+4,$F101&lt;Q$3),0,NETWORKDAYS(MAX($B101,Q$3),MIN($F101,Q$3+4),'Public holidays'!$A$4:$A$60)*IF(AND($D101="Yes",$B101=$F101),0.5,1)))</f>
      </c>
      <c r="R101" s="14">
        <f>IF(OR($A101="",$B101="",R$3=""),0,IF(OR($B101&gt;R$3+4,$F101&lt;R$3),0,NETWORKDAYS(MAX($B101,R$3),MIN($F101,R$3+4),'Public holidays'!$A$4:$A$60)*IF(AND($D101="Yes",$B101=$F101),0.5,1)))</f>
      </c>
    </row>
    <row r="102" spans="1:18">
      <c r="A102" s="4"/>
      <c r="B102" s="10"/>
      <c r="C102" s="10"/>
      <c r="D102" s="4"/>
      <c r="E102" s="4"/>
      <c r="F102">
        <f>IF($B102="","",IF($C102="",$B102,$C102))</f>
      </c>
      <c r="G102" s="14">
        <f>IF(OR($A102="",$B102="",G$3=""),0,IF(OR($B102&gt;G$3+4,$F102&lt;G$3),0,NETWORKDAYS(MAX($B102,G$3),MIN($F102,G$3+4),'Public holidays'!$A$4:$A$60)*IF(AND($D102="Yes",$B102=$F102),0.5,1)))</f>
      </c>
      <c r="H102" s="14">
        <f>IF(OR($A102="",$B102="",H$3=""),0,IF(OR($B102&gt;H$3+4,$F102&lt;H$3),0,NETWORKDAYS(MAX($B102,H$3),MIN($F102,H$3+4),'Public holidays'!$A$4:$A$60)*IF(AND($D102="Yes",$B102=$F102),0.5,1)))</f>
      </c>
      <c r="I102" s="14">
        <f>IF(OR($A102="",$B102="",I$3=""),0,IF(OR($B102&gt;I$3+4,$F102&lt;I$3),0,NETWORKDAYS(MAX($B102,I$3),MIN($F102,I$3+4),'Public holidays'!$A$4:$A$60)*IF(AND($D102="Yes",$B102=$F102),0.5,1)))</f>
      </c>
      <c r="J102" s="14">
        <f>IF(OR($A102="",$B102="",J$3=""),0,IF(OR($B102&gt;J$3+4,$F102&lt;J$3),0,NETWORKDAYS(MAX($B102,J$3),MIN($F102,J$3+4),'Public holidays'!$A$4:$A$60)*IF(AND($D102="Yes",$B102=$F102),0.5,1)))</f>
      </c>
      <c r="K102" s="14">
        <f>IF(OR($A102="",$B102="",K$3=""),0,IF(OR($B102&gt;K$3+4,$F102&lt;K$3),0,NETWORKDAYS(MAX($B102,K$3),MIN($F102,K$3+4),'Public holidays'!$A$4:$A$60)*IF(AND($D102="Yes",$B102=$F102),0.5,1)))</f>
      </c>
      <c r="L102" s="14">
        <f>IF(OR($A102="",$B102="",L$3=""),0,IF(OR($B102&gt;L$3+4,$F102&lt;L$3),0,NETWORKDAYS(MAX($B102,L$3),MIN($F102,L$3+4),'Public holidays'!$A$4:$A$60)*IF(AND($D102="Yes",$B102=$F102),0.5,1)))</f>
      </c>
      <c r="M102" s="14">
        <f>IF(OR($A102="",$B102="",M$3=""),0,IF(OR($B102&gt;M$3+4,$F102&lt;M$3),0,NETWORKDAYS(MAX($B102,M$3),MIN($F102,M$3+4),'Public holidays'!$A$4:$A$60)*IF(AND($D102="Yes",$B102=$F102),0.5,1)))</f>
      </c>
      <c r="N102" s="14">
        <f>IF(OR($A102="",$B102="",N$3=""),0,IF(OR($B102&gt;N$3+4,$F102&lt;N$3),0,NETWORKDAYS(MAX($B102,N$3),MIN($F102,N$3+4),'Public holidays'!$A$4:$A$60)*IF(AND($D102="Yes",$B102=$F102),0.5,1)))</f>
      </c>
      <c r="O102" s="14">
        <f>IF(OR($A102="",$B102="",O$3=""),0,IF(OR($B102&gt;O$3+4,$F102&lt;O$3),0,NETWORKDAYS(MAX($B102,O$3),MIN($F102,O$3+4),'Public holidays'!$A$4:$A$60)*IF(AND($D102="Yes",$B102=$F102),0.5,1)))</f>
      </c>
      <c r="P102" s="14">
        <f>IF(OR($A102="",$B102="",P$3=""),0,IF(OR($B102&gt;P$3+4,$F102&lt;P$3),0,NETWORKDAYS(MAX($B102,P$3),MIN($F102,P$3+4),'Public holidays'!$A$4:$A$60)*IF(AND($D102="Yes",$B102=$F102),0.5,1)))</f>
      </c>
      <c r="Q102" s="14">
        <f>IF(OR($A102="",$B102="",Q$3=""),0,IF(OR($B102&gt;Q$3+4,$F102&lt;Q$3),0,NETWORKDAYS(MAX($B102,Q$3),MIN($F102,Q$3+4),'Public holidays'!$A$4:$A$60)*IF(AND($D102="Yes",$B102=$F102),0.5,1)))</f>
      </c>
      <c r="R102" s="14">
        <f>IF(OR($A102="",$B102="",R$3=""),0,IF(OR($B102&gt;R$3+4,$F102&lt;R$3),0,NETWORKDAYS(MAX($B102,R$3),MIN($F102,R$3+4),'Public holidays'!$A$4:$A$60)*IF(AND($D102="Yes",$B102=$F102),0.5,1)))</f>
      </c>
    </row>
    <row r="103" spans="1:18">
      <c r="A103" s="4"/>
      <c r="B103" s="10"/>
      <c r="C103" s="10"/>
      <c r="D103" s="4"/>
      <c r="E103" s="4"/>
      <c r="F103">
        <f>IF($B103="","",IF($C103="",$B103,$C103))</f>
      </c>
      <c r="G103" s="14">
        <f>IF(OR($A103="",$B103="",G$3=""),0,IF(OR($B103&gt;G$3+4,$F103&lt;G$3),0,NETWORKDAYS(MAX($B103,G$3),MIN($F103,G$3+4),'Public holidays'!$A$4:$A$60)*IF(AND($D103="Yes",$B103=$F103),0.5,1)))</f>
      </c>
      <c r="H103" s="14">
        <f>IF(OR($A103="",$B103="",H$3=""),0,IF(OR($B103&gt;H$3+4,$F103&lt;H$3),0,NETWORKDAYS(MAX($B103,H$3),MIN($F103,H$3+4),'Public holidays'!$A$4:$A$60)*IF(AND($D103="Yes",$B103=$F103),0.5,1)))</f>
      </c>
      <c r="I103" s="14">
        <f>IF(OR($A103="",$B103="",I$3=""),0,IF(OR($B103&gt;I$3+4,$F103&lt;I$3),0,NETWORKDAYS(MAX($B103,I$3),MIN($F103,I$3+4),'Public holidays'!$A$4:$A$60)*IF(AND($D103="Yes",$B103=$F103),0.5,1)))</f>
      </c>
      <c r="J103" s="14">
        <f>IF(OR($A103="",$B103="",J$3=""),0,IF(OR($B103&gt;J$3+4,$F103&lt;J$3),0,NETWORKDAYS(MAX($B103,J$3),MIN($F103,J$3+4),'Public holidays'!$A$4:$A$60)*IF(AND($D103="Yes",$B103=$F103),0.5,1)))</f>
      </c>
      <c r="K103" s="14">
        <f>IF(OR($A103="",$B103="",K$3=""),0,IF(OR($B103&gt;K$3+4,$F103&lt;K$3),0,NETWORKDAYS(MAX($B103,K$3),MIN($F103,K$3+4),'Public holidays'!$A$4:$A$60)*IF(AND($D103="Yes",$B103=$F103),0.5,1)))</f>
      </c>
      <c r="L103" s="14">
        <f>IF(OR($A103="",$B103="",L$3=""),0,IF(OR($B103&gt;L$3+4,$F103&lt;L$3),0,NETWORKDAYS(MAX($B103,L$3),MIN($F103,L$3+4),'Public holidays'!$A$4:$A$60)*IF(AND($D103="Yes",$B103=$F103),0.5,1)))</f>
      </c>
      <c r="M103" s="14">
        <f>IF(OR($A103="",$B103="",M$3=""),0,IF(OR($B103&gt;M$3+4,$F103&lt;M$3),0,NETWORKDAYS(MAX($B103,M$3),MIN($F103,M$3+4),'Public holidays'!$A$4:$A$60)*IF(AND($D103="Yes",$B103=$F103),0.5,1)))</f>
      </c>
      <c r="N103" s="14">
        <f>IF(OR($A103="",$B103="",N$3=""),0,IF(OR($B103&gt;N$3+4,$F103&lt;N$3),0,NETWORKDAYS(MAX($B103,N$3),MIN($F103,N$3+4),'Public holidays'!$A$4:$A$60)*IF(AND($D103="Yes",$B103=$F103),0.5,1)))</f>
      </c>
      <c r="O103" s="14">
        <f>IF(OR($A103="",$B103="",O$3=""),0,IF(OR($B103&gt;O$3+4,$F103&lt;O$3),0,NETWORKDAYS(MAX($B103,O$3),MIN($F103,O$3+4),'Public holidays'!$A$4:$A$60)*IF(AND($D103="Yes",$B103=$F103),0.5,1)))</f>
      </c>
      <c r="P103" s="14">
        <f>IF(OR($A103="",$B103="",P$3=""),0,IF(OR($B103&gt;P$3+4,$F103&lt;P$3),0,NETWORKDAYS(MAX($B103,P$3),MIN($F103,P$3+4),'Public holidays'!$A$4:$A$60)*IF(AND($D103="Yes",$B103=$F103),0.5,1)))</f>
      </c>
      <c r="Q103" s="14">
        <f>IF(OR($A103="",$B103="",Q$3=""),0,IF(OR($B103&gt;Q$3+4,$F103&lt;Q$3),0,NETWORKDAYS(MAX($B103,Q$3),MIN($F103,Q$3+4),'Public holidays'!$A$4:$A$60)*IF(AND($D103="Yes",$B103=$F103),0.5,1)))</f>
      </c>
      <c r="R103" s="14">
        <f>IF(OR($A103="",$B103="",R$3=""),0,IF(OR($B103&gt;R$3+4,$F103&lt;R$3),0,NETWORKDAYS(MAX($B103,R$3),MIN($F103,R$3+4),'Public holidays'!$A$4:$A$60)*IF(AND($D103="Yes",$B103=$F103),0.5,1)))</f>
      </c>
    </row>
    <row r="104" spans="1:18">
      <c r="A104" s="4"/>
      <c r="B104" s="10"/>
      <c r="C104" s="10"/>
      <c r="D104" s="4"/>
      <c r="E104" s="4"/>
      <c r="F104">
        <f>IF($B104="","",IF($C104="",$B104,$C104))</f>
      </c>
      <c r="G104" s="14">
        <f>IF(OR($A104="",$B104="",G$3=""),0,IF(OR($B104&gt;G$3+4,$F104&lt;G$3),0,NETWORKDAYS(MAX($B104,G$3),MIN($F104,G$3+4),'Public holidays'!$A$4:$A$60)*IF(AND($D104="Yes",$B104=$F104),0.5,1)))</f>
      </c>
      <c r="H104" s="14">
        <f>IF(OR($A104="",$B104="",H$3=""),0,IF(OR($B104&gt;H$3+4,$F104&lt;H$3),0,NETWORKDAYS(MAX($B104,H$3),MIN($F104,H$3+4),'Public holidays'!$A$4:$A$60)*IF(AND($D104="Yes",$B104=$F104),0.5,1)))</f>
      </c>
      <c r="I104" s="14">
        <f>IF(OR($A104="",$B104="",I$3=""),0,IF(OR($B104&gt;I$3+4,$F104&lt;I$3),0,NETWORKDAYS(MAX($B104,I$3),MIN($F104,I$3+4),'Public holidays'!$A$4:$A$60)*IF(AND($D104="Yes",$B104=$F104),0.5,1)))</f>
      </c>
      <c r="J104" s="14">
        <f>IF(OR($A104="",$B104="",J$3=""),0,IF(OR($B104&gt;J$3+4,$F104&lt;J$3),0,NETWORKDAYS(MAX($B104,J$3),MIN($F104,J$3+4),'Public holidays'!$A$4:$A$60)*IF(AND($D104="Yes",$B104=$F104),0.5,1)))</f>
      </c>
      <c r="K104" s="14">
        <f>IF(OR($A104="",$B104="",K$3=""),0,IF(OR($B104&gt;K$3+4,$F104&lt;K$3),0,NETWORKDAYS(MAX($B104,K$3),MIN($F104,K$3+4),'Public holidays'!$A$4:$A$60)*IF(AND($D104="Yes",$B104=$F104),0.5,1)))</f>
      </c>
      <c r="L104" s="14">
        <f>IF(OR($A104="",$B104="",L$3=""),0,IF(OR($B104&gt;L$3+4,$F104&lt;L$3),0,NETWORKDAYS(MAX($B104,L$3),MIN($F104,L$3+4),'Public holidays'!$A$4:$A$60)*IF(AND($D104="Yes",$B104=$F104),0.5,1)))</f>
      </c>
      <c r="M104" s="14">
        <f>IF(OR($A104="",$B104="",M$3=""),0,IF(OR($B104&gt;M$3+4,$F104&lt;M$3),0,NETWORKDAYS(MAX($B104,M$3),MIN($F104,M$3+4),'Public holidays'!$A$4:$A$60)*IF(AND($D104="Yes",$B104=$F104),0.5,1)))</f>
      </c>
      <c r="N104" s="14">
        <f>IF(OR($A104="",$B104="",N$3=""),0,IF(OR($B104&gt;N$3+4,$F104&lt;N$3),0,NETWORKDAYS(MAX($B104,N$3),MIN($F104,N$3+4),'Public holidays'!$A$4:$A$60)*IF(AND($D104="Yes",$B104=$F104),0.5,1)))</f>
      </c>
      <c r="O104" s="14">
        <f>IF(OR($A104="",$B104="",O$3=""),0,IF(OR($B104&gt;O$3+4,$F104&lt;O$3),0,NETWORKDAYS(MAX($B104,O$3),MIN($F104,O$3+4),'Public holidays'!$A$4:$A$60)*IF(AND($D104="Yes",$B104=$F104),0.5,1)))</f>
      </c>
      <c r="P104" s="14">
        <f>IF(OR($A104="",$B104="",P$3=""),0,IF(OR($B104&gt;P$3+4,$F104&lt;P$3),0,NETWORKDAYS(MAX($B104,P$3),MIN($F104,P$3+4),'Public holidays'!$A$4:$A$60)*IF(AND($D104="Yes",$B104=$F104),0.5,1)))</f>
      </c>
      <c r="Q104" s="14">
        <f>IF(OR($A104="",$B104="",Q$3=""),0,IF(OR($B104&gt;Q$3+4,$F104&lt;Q$3),0,NETWORKDAYS(MAX($B104,Q$3),MIN($F104,Q$3+4),'Public holidays'!$A$4:$A$60)*IF(AND($D104="Yes",$B104=$F104),0.5,1)))</f>
      </c>
      <c r="R104" s="14">
        <f>IF(OR($A104="",$B104="",R$3=""),0,IF(OR($B104&gt;R$3+4,$F104&lt;R$3),0,NETWORKDAYS(MAX($B104,R$3),MIN($F104,R$3+4),'Public holidays'!$A$4:$A$60)*IF(AND($D104="Yes",$B104=$F104),0.5,1)))</f>
      </c>
    </row>
    <row r="105" spans="1:18">
      <c r="A105" s="4"/>
      <c r="B105" s="10"/>
      <c r="C105" s="10"/>
      <c r="D105" s="4"/>
      <c r="E105" s="4"/>
      <c r="F105">
        <f>IF($B105="","",IF($C105="",$B105,$C105))</f>
      </c>
      <c r="G105" s="14">
        <f>IF(OR($A105="",$B105="",G$3=""),0,IF(OR($B105&gt;G$3+4,$F105&lt;G$3),0,NETWORKDAYS(MAX($B105,G$3),MIN($F105,G$3+4),'Public holidays'!$A$4:$A$60)*IF(AND($D105="Yes",$B105=$F105),0.5,1)))</f>
      </c>
      <c r="H105" s="14">
        <f>IF(OR($A105="",$B105="",H$3=""),0,IF(OR($B105&gt;H$3+4,$F105&lt;H$3),0,NETWORKDAYS(MAX($B105,H$3),MIN($F105,H$3+4),'Public holidays'!$A$4:$A$60)*IF(AND($D105="Yes",$B105=$F105),0.5,1)))</f>
      </c>
      <c r="I105" s="14">
        <f>IF(OR($A105="",$B105="",I$3=""),0,IF(OR($B105&gt;I$3+4,$F105&lt;I$3),0,NETWORKDAYS(MAX($B105,I$3),MIN($F105,I$3+4),'Public holidays'!$A$4:$A$60)*IF(AND($D105="Yes",$B105=$F105),0.5,1)))</f>
      </c>
      <c r="J105" s="14">
        <f>IF(OR($A105="",$B105="",J$3=""),0,IF(OR($B105&gt;J$3+4,$F105&lt;J$3),0,NETWORKDAYS(MAX($B105,J$3),MIN($F105,J$3+4),'Public holidays'!$A$4:$A$60)*IF(AND($D105="Yes",$B105=$F105),0.5,1)))</f>
      </c>
      <c r="K105" s="14">
        <f>IF(OR($A105="",$B105="",K$3=""),0,IF(OR($B105&gt;K$3+4,$F105&lt;K$3),0,NETWORKDAYS(MAX($B105,K$3),MIN($F105,K$3+4),'Public holidays'!$A$4:$A$60)*IF(AND($D105="Yes",$B105=$F105),0.5,1)))</f>
      </c>
      <c r="L105" s="14">
        <f>IF(OR($A105="",$B105="",L$3=""),0,IF(OR($B105&gt;L$3+4,$F105&lt;L$3),0,NETWORKDAYS(MAX($B105,L$3),MIN($F105,L$3+4),'Public holidays'!$A$4:$A$60)*IF(AND($D105="Yes",$B105=$F105),0.5,1)))</f>
      </c>
      <c r="M105" s="14">
        <f>IF(OR($A105="",$B105="",M$3=""),0,IF(OR($B105&gt;M$3+4,$F105&lt;M$3),0,NETWORKDAYS(MAX($B105,M$3),MIN($F105,M$3+4),'Public holidays'!$A$4:$A$60)*IF(AND($D105="Yes",$B105=$F105),0.5,1)))</f>
      </c>
      <c r="N105" s="14">
        <f>IF(OR($A105="",$B105="",N$3=""),0,IF(OR($B105&gt;N$3+4,$F105&lt;N$3),0,NETWORKDAYS(MAX($B105,N$3),MIN($F105,N$3+4),'Public holidays'!$A$4:$A$60)*IF(AND($D105="Yes",$B105=$F105),0.5,1)))</f>
      </c>
      <c r="O105" s="14">
        <f>IF(OR($A105="",$B105="",O$3=""),0,IF(OR($B105&gt;O$3+4,$F105&lt;O$3),0,NETWORKDAYS(MAX($B105,O$3),MIN($F105,O$3+4),'Public holidays'!$A$4:$A$60)*IF(AND($D105="Yes",$B105=$F105),0.5,1)))</f>
      </c>
      <c r="P105" s="14">
        <f>IF(OR($A105="",$B105="",P$3=""),0,IF(OR($B105&gt;P$3+4,$F105&lt;P$3),0,NETWORKDAYS(MAX($B105,P$3),MIN($F105,P$3+4),'Public holidays'!$A$4:$A$60)*IF(AND($D105="Yes",$B105=$F105),0.5,1)))</f>
      </c>
      <c r="Q105" s="14">
        <f>IF(OR($A105="",$B105="",Q$3=""),0,IF(OR($B105&gt;Q$3+4,$F105&lt;Q$3),0,NETWORKDAYS(MAX($B105,Q$3),MIN($F105,Q$3+4),'Public holidays'!$A$4:$A$60)*IF(AND($D105="Yes",$B105=$F105),0.5,1)))</f>
      </c>
      <c r="R105" s="14">
        <f>IF(OR($A105="",$B105="",R$3=""),0,IF(OR($B105&gt;R$3+4,$F105&lt;R$3),0,NETWORKDAYS(MAX($B105,R$3),MIN($F105,R$3+4),'Public holidays'!$A$4:$A$60)*IF(AND($D105="Yes",$B105=$F105),0.5,1)))</f>
      </c>
    </row>
    <row r="106" spans="1:18">
      <c r="A106" s="4"/>
      <c r="B106" s="10"/>
      <c r="C106" s="10"/>
      <c r="D106" s="4"/>
      <c r="E106" s="4"/>
      <c r="F106">
        <f>IF($B106="","",IF($C106="",$B106,$C106))</f>
      </c>
      <c r="G106" s="14">
        <f>IF(OR($A106="",$B106="",G$3=""),0,IF(OR($B106&gt;G$3+4,$F106&lt;G$3),0,NETWORKDAYS(MAX($B106,G$3),MIN($F106,G$3+4),'Public holidays'!$A$4:$A$60)*IF(AND($D106="Yes",$B106=$F106),0.5,1)))</f>
      </c>
      <c r="H106" s="14">
        <f>IF(OR($A106="",$B106="",H$3=""),0,IF(OR($B106&gt;H$3+4,$F106&lt;H$3),0,NETWORKDAYS(MAX($B106,H$3),MIN($F106,H$3+4),'Public holidays'!$A$4:$A$60)*IF(AND($D106="Yes",$B106=$F106),0.5,1)))</f>
      </c>
      <c r="I106" s="14">
        <f>IF(OR($A106="",$B106="",I$3=""),0,IF(OR($B106&gt;I$3+4,$F106&lt;I$3),0,NETWORKDAYS(MAX($B106,I$3),MIN($F106,I$3+4),'Public holidays'!$A$4:$A$60)*IF(AND($D106="Yes",$B106=$F106),0.5,1)))</f>
      </c>
      <c r="J106" s="14">
        <f>IF(OR($A106="",$B106="",J$3=""),0,IF(OR($B106&gt;J$3+4,$F106&lt;J$3),0,NETWORKDAYS(MAX($B106,J$3),MIN($F106,J$3+4),'Public holidays'!$A$4:$A$60)*IF(AND($D106="Yes",$B106=$F106),0.5,1)))</f>
      </c>
      <c r="K106" s="14">
        <f>IF(OR($A106="",$B106="",K$3=""),0,IF(OR($B106&gt;K$3+4,$F106&lt;K$3),0,NETWORKDAYS(MAX($B106,K$3),MIN($F106,K$3+4),'Public holidays'!$A$4:$A$60)*IF(AND($D106="Yes",$B106=$F106),0.5,1)))</f>
      </c>
      <c r="L106" s="14">
        <f>IF(OR($A106="",$B106="",L$3=""),0,IF(OR($B106&gt;L$3+4,$F106&lt;L$3),0,NETWORKDAYS(MAX($B106,L$3),MIN($F106,L$3+4),'Public holidays'!$A$4:$A$60)*IF(AND($D106="Yes",$B106=$F106),0.5,1)))</f>
      </c>
      <c r="M106" s="14">
        <f>IF(OR($A106="",$B106="",M$3=""),0,IF(OR($B106&gt;M$3+4,$F106&lt;M$3),0,NETWORKDAYS(MAX($B106,M$3),MIN($F106,M$3+4),'Public holidays'!$A$4:$A$60)*IF(AND($D106="Yes",$B106=$F106),0.5,1)))</f>
      </c>
      <c r="N106" s="14">
        <f>IF(OR($A106="",$B106="",N$3=""),0,IF(OR($B106&gt;N$3+4,$F106&lt;N$3),0,NETWORKDAYS(MAX($B106,N$3),MIN($F106,N$3+4),'Public holidays'!$A$4:$A$60)*IF(AND($D106="Yes",$B106=$F106),0.5,1)))</f>
      </c>
      <c r="O106" s="14">
        <f>IF(OR($A106="",$B106="",O$3=""),0,IF(OR($B106&gt;O$3+4,$F106&lt;O$3),0,NETWORKDAYS(MAX($B106,O$3),MIN($F106,O$3+4),'Public holidays'!$A$4:$A$60)*IF(AND($D106="Yes",$B106=$F106),0.5,1)))</f>
      </c>
      <c r="P106" s="14">
        <f>IF(OR($A106="",$B106="",P$3=""),0,IF(OR($B106&gt;P$3+4,$F106&lt;P$3),0,NETWORKDAYS(MAX($B106,P$3),MIN($F106,P$3+4),'Public holidays'!$A$4:$A$60)*IF(AND($D106="Yes",$B106=$F106),0.5,1)))</f>
      </c>
      <c r="Q106" s="14">
        <f>IF(OR($A106="",$B106="",Q$3=""),0,IF(OR($B106&gt;Q$3+4,$F106&lt;Q$3),0,NETWORKDAYS(MAX($B106,Q$3),MIN($F106,Q$3+4),'Public holidays'!$A$4:$A$60)*IF(AND($D106="Yes",$B106=$F106),0.5,1)))</f>
      </c>
      <c r="R106" s="14">
        <f>IF(OR($A106="",$B106="",R$3=""),0,IF(OR($B106&gt;R$3+4,$F106&lt;R$3),0,NETWORKDAYS(MAX($B106,R$3),MIN($F106,R$3+4),'Public holidays'!$A$4:$A$60)*IF(AND($D106="Yes",$B106=$F106),0.5,1)))</f>
      </c>
    </row>
    <row r="107" spans="1:18">
      <c r="A107" s="4"/>
      <c r="B107" s="10"/>
      <c r="C107" s="10"/>
      <c r="D107" s="4"/>
      <c r="E107" s="4"/>
      <c r="F107">
        <f>IF($B107="","",IF($C107="",$B107,$C107))</f>
      </c>
      <c r="G107" s="14">
        <f>IF(OR($A107="",$B107="",G$3=""),0,IF(OR($B107&gt;G$3+4,$F107&lt;G$3),0,NETWORKDAYS(MAX($B107,G$3),MIN($F107,G$3+4),'Public holidays'!$A$4:$A$60)*IF(AND($D107="Yes",$B107=$F107),0.5,1)))</f>
      </c>
      <c r="H107" s="14">
        <f>IF(OR($A107="",$B107="",H$3=""),0,IF(OR($B107&gt;H$3+4,$F107&lt;H$3),0,NETWORKDAYS(MAX($B107,H$3),MIN($F107,H$3+4),'Public holidays'!$A$4:$A$60)*IF(AND($D107="Yes",$B107=$F107),0.5,1)))</f>
      </c>
      <c r="I107" s="14">
        <f>IF(OR($A107="",$B107="",I$3=""),0,IF(OR($B107&gt;I$3+4,$F107&lt;I$3),0,NETWORKDAYS(MAX($B107,I$3),MIN($F107,I$3+4),'Public holidays'!$A$4:$A$60)*IF(AND($D107="Yes",$B107=$F107),0.5,1)))</f>
      </c>
      <c r="J107" s="14">
        <f>IF(OR($A107="",$B107="",J$3=""),0,IF(OR($B107&gt;J$3+4,$F107&lt;J$3),0,NETWORKDAYS(MAX($B107,J$3),MIN($F107,J$3+4),'Public holidays'!$A$4:$A$60)*IF(AND($D107="Yes",$B107=$F107),0.5,1)))</f>
      </c>
      <c r="K107" s="14">
        <f>IF(OR($A107="",$B107="",K$3=""),0,IF(OR($B107&gt;K$3+4,$F107&lt;K$3),0,NETWORKDAYS(MAX($B107,K$3),MIN($F107,K$3+4),'Public holidays'!$A$4:$A$60)*IF(AND($D107="Yes",$B107=$F107),0.5,1)))</f>
      </c>
      <c r="L107" s="14">
        <f>IF(OR($A107="",$B107="",L$3=""),0,IF(OR($B107&gt;L$3+4,$F107&lt;L$3),0,NETWORKDAYS(MAX($B107,L$3),MIN($F107,L$3+4),'Public holidays'!$A$4:$A$60)*IF(AND($D107="Yes",$B107=$F107),0.5,1)))</f>
      </c>
      <c r="M107" s="14">
        <f>IF(OR($A107="",$B107="",M$3=""),0,IF(OR($B107&gt;M$3+4,$F107&lt;M$3),0,NETWORKDAYS(MAX($B107,M$3),MIN($F107,M$3+4),'Public holidays'!$A$4:$A$60)*IF(AND($D107="Yes",$B107=$F107),0.5,1)))</f>
      </c>
      <c r="N107" s="14">
        <f>IF(OR($A107="",$B107="",N$3=""),0,IF(OR($B107&gt;N$3+4,$F107&lt;N$3),0,NETWORKDAYS(MAX($B107,N$3),MIN($F107,N$3+4),'Public holidays'!$A$4:$A$60)*IF(AND($D107="Yes",$B107=$F107),0.5,1)))</f>
      </c>
      <c r="O107" s="14">
        <f>IF(OR($A107="",$B107="",O$3=""),0,IF(OR($B107&gt;O$3+4,$F107&lt;O$3),0,NETWORKDAYS(MAX($B107,O$3),MIN($F107,O$3+4),'Public holidays'!$A$4:$A$60)*IF(AND($D107="Yes",$B107=$F107),0.5,1)))</f>
      </c>
      <c r="P107" s="14">
        <f>IF(OR($A107="",$B107="",P$3=""),0,IF(OR($B107&gt;P$3+4,$F107&lt;P$3),0,NETWORKDAYS(MAX($B107,P$3),MIN($F107,P$3+4),'Public holidays'!$A$4:$A$60)*IF(AND($D107="Yes",$B107=$F107),0.5,1)))</f>
      </c>
      <c r="Q107" s="14">
        <f>IF(OR($A107="",$B107="",Q$3=""),0,IF(OR($B107&gt;Q$3+4,$F107&lt;Q$3),0,NETWORKDAYS(MAX($B107,Q$3),MIN($F107,Q$3+4),'Public holidays'!$A$4:$A$60)*IF(AND($D107="Yes",$B107=$F107),0.5,1)))</f>
      </c>
      <c r="R107" s="14">
        <f>IF(OR($A107="",$B107="",R$3=""),0,IF(OR($B107&gt;R$3+4,$F107&lt;R$3),0,NETWORKDAYS(MAX($B107,R$3),MIN($F107,R$3+4),'Public holidays'!$A$4:$A$60)*IF(AND($D107="Yes",$B107=$F107),0.5,1)))</f>
      </c>
    </row>
    <row r="108" spans="1:18">
      <c r="A108" s="4"/>
      <c r="B108" s="10"/>
      <c r="C108" s="10"/>
      <c r="D108" s="4"/>
      <c r="E108" s="4"/>
      <c r="F108">
        <f>IF($B108="","",IF($C108="",$B108,$C108))</f>
      </c>
      <c r="G108" s="14">
        <f>IF(OR($A108="",$B108="",G$3=""),0,IF(OR($B108&gt;G$3+4,$F108&lt;G$3),0,NETWORKDAYS(MAX($B108,G$3),MIN($F108,G$3+4),'Public holidays'!$A$4:$A$60)*IF(AND($D108="Yes",$B108=$F108),0.5,1)))</f>
      </c>
      <c r="H108" s="14">
        <f>IF(OR($A108="",$B108="",H$3=""),0,IF(OR($B108&gt;H$3+4,$F108&lt;H$3),0,NETWORKDAYS(MAX($B108,H$3),MIN($F108,H$3+4),'Public holidays'!$A$4:$A$60)*IF(AND($D108="Yes",$B108=$F108),0.5,1)))</f>
      </c>
      <c r="I108" s="14">
        <f>IF(OR($A108="",$B108="",I$3=""),0,IF(OR($B108&gt;I$3+4,$F108&lt;I$3),0,NETWORKDAYS(MAX($B108,I$3),MIN($F108,I$3+4),'Public holidays'!$A$4:$A$60)*IF(AND($D108="Yes",$B108=$F108),0.5,1)))</f>
      </c>
      <c r="J108" s="14">
        <f>IF(OR($A108="",$B108="",J$3=""),0,IF(OR($B108&gt;J$3+4,$F108&lt;J$3),0,NETWORKDAYS(MAX($B108,J$3),MIN($F108,J$3+4),'Public holidays'!$A$4:$A$60)*IF(AND($D108="Yes",$B108=$F108),0.5,1)))</f>
      </c>
      <c r="K108" s="14">
        <f>IF(OR($A108="",$B108="",K$3=""),0,IF(OR($B108&gt;K$3+4,$F108&lt;K$3),0,NETWORKDAYS(MAX($B108,K$3),MIN($F108,K$3+4),'Public holidays'!$A$4:$A$60)*IF(AND($D108="Yes",$B108=$F108),0.5,1)))</f>
      </c>
      <c r="L108" s="14">
        <f>IF(OR($A108="",$B108="",L$3=""),0,IF(OR($B108&gt;L$3+4,$F108&lt;L$3),0,NETWORKDAYS(MAX($B108,L$3),MIN($F108,L$3+4),'Public holidays'!$A$4:$A$60)*IF(AND($D108="Yes",$B108=$F108),0.5,1)))</f>
      </c>
      <c r="M108" s="14">
        <f>IF(OR($A108="",$B108="",M$3=""),0,IF(OR($B108&gt;M$3+4,$F108&lt;M$3),0,NETWORKDAYS(MAX($B108,M$3),MIN($F108,M$3+4),'Public holidays'!$A$4:$A$60)*IF(AND($D108="Yes",$B108=$F108),0.5,1)))</f>
      </c>
      <c r="N108" s="14">
        <f>IF(OR($A108="",$B108="",N$3=""),0,IF(OR($B108&gt;N$3+4,$F108&lt;N$3),0,NETWORKDAYS(MAX($B108,N$3),MIN($F108,N$3+4),'Public holidays'!$A$4:$A$60)*IF(AND($D108="Yes",$B108=$F108),0.5,1)))</f>
      </c>
      <c r="O108" s="14">
        <f>IF(OR($A108="",$B108="",O$3=""),0,IF(OR($B108&gt;O$3+4,$F108&lt;O$3),0,NETWORKDAYS(MAX($B108,O$3),MIN($F108,O$3+4),'Public holidays'!$A$4:$A$60)*IF(AND($D108="Yes",$B108=$F108),0.5,1)))</f>
      </c>
      <c r="P108" s="14">
        <f>IF(OR($A108="",$B108="",P$3=""),0,IF(OR($B108&gt;P$3+4,$F108&lt;P$3),0,NETWORKDAYS(MAX($B108,P$3),MIN($F108,P$3+4),'Public holidays'!$A$4:$A$60)*IF(AND($D108="Yes",$B108=$F108),0.5,1)))</f>
      </c>
      <c r="Q108" s="14">
        <f>IF(OR($A108="",$B108="",Q$3=""),0,IF(OR($B108&gt;Q$3+4,$F108&lt;Q$3),0,NETWORKDAYS(MAX($B108,Q$3),MIN($F108,Q$3+4),'Public holidays'!$A$4:$A$60)*IF(AND($D108="Yes",$B108=$F108),0.5,1)))</f>
      </c>
      <c r="R108" s="14">
        <f>IF(OR($A108="",$B108="",R$3=""),0,IF(OR($B108&gt;R$3+4,$F108&lt;R$3),0,NETWORKDAYS(MAX($B108,R$3),MIN($F108,R$3+4),'Public holidays'!$A$4:$A$60)*IF(AND($D108="Yes",$B108=$F108),0.5,1)))</f>
      </c>
    </row>
    <row r="109" spans="1:18">
      <c r="A109" s="4"/>
      <c r="B109" s="10"/>
      <c r="C109" s="10"/>
      <c r="D109" s="4"/>
      <c r="E109" s="4"/>
      <c r="F109">
        <f>IF($B109="","",IF($C109="",$B109,$C109))</f>
      </c>
      <c r="G109" s="14">
        <f>IF(OR($A109="",$B109="",G$3=""),0,IF(OR($B109&gt;G$3+4,$F109&lt;G$3),0,NETWORKDAYS(MAX($B109,G$3),MIN($F109,G$3+4),'Public holidays'!$A$4:$A$60)*IF(AND($D109="Yes",$B109=$F109),0.5,1)))</f>
      </c>
      <c r="H109" s="14">
        <f>IF(OR($A109="",$B109="",H$3=""),0,IF(OR($B109&gt;H$3+4,$F109&lt;H$3),0,NETWORKDAYS(MAX($B109,H$3),MIN($F109,H$3+4),'Public holidays'!$A$4:$A$60)*IF(AND($D109="Yes",$B109=$F109),0.5,1)))</f>
      </c>
      <c r="I109" s="14">
        <f>IF(OR($A109="",$B109="",I$3=""),0,IF(OR($B109&gt;I$3+4,$F109&lt;I$3),0,NETWORKDAYS(MAX($B109,I$3),MIN($F109,I$3+4),'Public holidays'!$A$4:$A$60)*IF(AND($D109="Yes",$B109=$F109),0.5,1)))</f>
      </c>
      <c r="J109" s="14">
        <f>IF(OR($A109="",$B109="",J$3=""),0,IF(OR($B109&gt;J$3+4,$F109&lt;J$3),0,NETWORKDAYS(MAX($B109,J$3),MIN($F109,J$3+4),'Public holidays'!$A$4:$A$60)*IF(AND($D109="Yes",$B109=$F109),0.5,1)))</f>
      </c>
      <c r="K109" s="14">
        <f>IF(OR($A109="",$B109="",K$3=""),0,IF(OR($B109&gt;K$3+4,$F109&lt;K$3),0,NETWORKDAYS(MAX($B109,K$3),MIN($F109,K$3+4),'Public holidays'!$A$4:$A$60)*IF(AND($D109="Yes",$B109=$F109),0.5,1)))</f>
      </c>
      <c r="L109" s="14">
        <f>IF(OR($A109="",$B109="",L$3=""),0,IF(OR($B109&gt;L$3+4,$F109&lt;L$3),0,NETWORKDAYS(MAX($B109,L$3),MIN($F109,L$3+4),'Public holidays'!$A$4:$A$60)*IF(AND($D109="Yes",$B109=$F109),0.5,1)))</f>
      </c>
      <c r="M109" s="14">
        <f>IF(OR($A109="",$B109="",M$3=""),0,IF(OR($B109&gt;M$3+4,$F109&lt;M$3),0,NETWORKDAYS(MAX($B109,M$3),MIN($F109,M$3+4),'Public holidays'!$A$4:$A$60)*IF(AND($D109="Yes",$B109=$F109),0.5,1)))</f>
      </c>
      <c r="N109" s="14">
        <f>IF(OR($A109="",$B109="",N$3=""),0,IF(OR($B109&gt;N$3+4,$F109&lt;N$3),0,NETWORKDAYS(MAX($B109,N$3),MIN($F109,N$3+4),'Public holidays'!$A$4:$A$60)*IF(AND($D109="Yes",$B109=$F109),0.5,1)))</f>
      </c>
      <c r="O109" s="14">
        <f>IF(OR($A109="",$B109="",O$3=""),0,IF(OR($B109&gt;O$3+4,$F109&lt;O$3),0,NETWORKDAYS(MAX($B109,O$3),MIN($F109,O$3+4),'Public holidays'!$A$4:$A$60)*IF(AND($D109="Yes",$B109=$F109),0.5,1)))</f>
      </c>
      <c r="P109" s="14">
        <f>IF(OR($A109="",$B109="",P$3=""),0,IF(OR($B109&gt;P$3+4,$F109&lt;P$3),0,NETWORKDAYS(MAX($B109,P$3),MIN($F109,P$3+4),'Public holidays'!$A$4:$A$60)*IF(AND($D109="Yes",$B109=$F109),0.5,1)))</f>
      </c>
      <c r="Q109" s="14">
        <f>IF(OR($A109="",$B109="",Q$3=""),0,IF(OR($B109&gt;Q$3+4,$F109&lt;Q$3),0,NETWORKDAYS(MAX($B109,Q$3),MIN($F109,Q$3+4),'Public holidays'!$A$4:$A$60)*IF(AND($D109="Yes",$B109=$F109),0.5,1)))</f>
      </c>
      <c r="R109" s="14">
        <f>IF(OR($A109="",$B109="",R$3=""),0,IF(OR($B109&gt;R$3+4,$F109&lt;R$3),0,NETWORKDAYS(MAX($B109,R$3),MIN($F109,R$3+4),'Public holidays'!$A$4:$A$60)*IF(AND($D109="Yes",$B109=$F109),0.5,1)))</f>
      </c>
    </row>
    <row r="110" spans="1:18">
      <c r="A110" s="4"/>
      <c r="B110" s="10"/>
      <c r="C110" s="10"/>
      <c r="D110" s="4"/>
      <c r="E110" s="4"/>
      <c r="F110">
        <f>IF($B110="","",IF($C110="",$B110,$C110))</f>
      </c>
      <c r="G110" s="14">
        <f>IF(OR($A110="",$B110="",G$3=""),0,IF(OR($B110&gt;G$3+4,$F110&lt;G$3),0,NETWORKDAYS(MAX($B110,G$3),MIN($F110,G$3+4),'Public holidays'!$A$4:$A$60)*IF(AND($D110="Yes",$B110=$F110),0.5,1)))</f>
      </c>
      <c r="H110" s="14">
        <f>IF(OR($A110="",$B110="",H$3=""),0,IF(OR($B110&gt;H$3+4,$F110&lt;H$3),0,NETWORKDAYS(MAX($B110,H$3),MIN($F110,H$3+4),'Public holidays'!$A$4:$A$60)*IF(AND($D110="Yes",$B110=$F110),0.5,1)))</f>
      </c>
      <c r="I110" s="14">
        <f>IF(OR($A110="",$B110="",I$3=""),0,IF(OR($B110&gt;I$3+4,$F110&lt;I$3),0,NETWORKDAYS(MAX($B110,I$3),MIN($F110,I$3+4),'Public holidays'!$A$4:$A$60)*IF(AND($D110="Yes",$B110=$F110),0.5,1)))</f>
      </c>
      <c r="J110" s="14">
        <f>IF(OR($A110="",$B110="",J$3=""),0,IF(OR($B110&gt;J$3+4,$F110&lt;J$3),0,NETWORKDAYS(MAX($B110,J$3),MIN($F110,J$3+4),'Public holidays'!$A$4:$A$60)*IF(AND($D110="Yes",$B110=$F110),0.5,1)))</f>
      </c>
      <c r="K110" s="14">
        <f>IF(OR($A110="",$B110="",K$3=""),0,IF(OR($B110&gt;K$3+4,$F110&lt;K$3),0,NETWORKDAYS(MAX($B110,K$3),MIN($F110,K$3+4),'Public holidays'!$A$4:$A$60)*IF(AND($D110="Yes",$B110=$F110),0.5,1)))</f>
      </c>
      <c r="L110" s="14">
        <f>IF(OR($A110="",$B110="",L$3=""),0,IF(OR($B110&gt;L$3+4,$F110&lt;L$3),0,NETWORKDAYS(MAX($B110,L$3),MIN($F110,L$3+4),'Public holidays'!$A$4:$A$60)*IF(AND($D110="Yes",$B110=$F110),0.5,1)))</f>
      </c>
      <c r="M110" s="14">
        <f>IF(OR($A110="",$B110="",M$3=""),0,IF(OR($B110&gt;M$3+4,$F110&lt;M$3),0,NETWORKDAYS(MAX($B110,M$3),MIN($F110,M$3+4),'Public holidays'!$A$4:$A$60)*IF(AND($D110="Yes",$B110=$F110),0.5,1)))</f>
      </c>
      <c r="N110" s="14">
        <f>IF(OR($A110="",$B110="",N$3=""),0,IF(OR($B110&gt;N$3+4,$F110&lt;N$3),0,NETWORKDAYS(MAX($B110,N$3),MIN($F110,N$3+4),'Public holidays'!$A$4:$A$60)*IF(AND($D110="Yes",$B110=$F110),0.5,1)))</f>
      </c>
      <c r="O110" s="14">
        <f>IF(OR($A110="",$B110="",O$3=""),0,IF(OR($B110&gt;O$3+4,$F110&lt;O$3),0,NETWORKDAYS(MAX($B110,O$3),MIN($F110,O$3+4),'Public holidays'!$A$4:$A$60)*IF(AND($D110="Yes",$B110=$F110),0.5,1)))</f>
      </c>
      <c r="P110" s="14">
        <f>IF(OR($A110="",$B110="",P$3=""),0,IF(OR($B110&gt;P$3+4,$F110&lt;P$3),0,NETWORKDAYS(MAX($B110,P$3),MIN($F110,P$3+4),'Public holidays'!$A$4:$A$60)*IF(AND($D110="Yes",$B110=$F110),0.5,1)))</f>
      </c>
      <c r="Q110" s="14">
        <f>IF(OR($A110="",$B110="",Q$3=""),0,IF(OR($B110&gt;Q$3+4,$F110&lt;Q$3),0,NETWORKDAYS(MAX($B110,Q$3),MIN($F110,Q$3+4),'Public holidays'!$A$4:$A$60)*IF(AND($D110="Yes",$B110=$F110),0.5,1)))</f>
      </c>
      <c r="R110" s="14">
        <f>IF(OR($A110="",$B110="",R$3=""),0,IF(OR($B110&gt;R$3+4,$F110&lt;R$3),0,NETWORKDAYS(MAX($B110,R$3),MIN($F110,R$3+4),'Public holidays'!$A$4:$A$60)*IF(AND($D110="Yes",$B110=$F110),0.5,1)))</f>
      </c>
    </row>
    <row r="111" spans="1:18">
      <c r="A111" s="4"/>
      <c r="B111" s="10"/>
      <c r="C111" s="10"/>
      <c r="D111" s="4"/>
      <c r="E111" s="4"/>
      <c r="F111">
        <f>IF($B111="","",IF($C111="",$B111,$C111))</f>
      </c>
      <c r="G111" s="14">
        <f>IF(OR($A111="",$B111="",G$3=""),0,IF(OR($B111&gt;G$3+4,$F111&lt;G$3),0,NETWORKDAYS(MAX($B111,G$3),MIN($F111,G$3+4),'Public holidays'!$A$4:$A$60)*IF(AND($D111="Yes",$B111=$F111),0.5,1)))</f>
      </c>
      <c r="H111" s="14">
        <f>IF(OR($A111="",$B111="",H$3=""),0,IF(OR($B111&gt;H$3+4,$F111&lt;H$3),0,NETWORKDAYS(MAX($B111,H$3),MIN($F111,H$3+4),'Public holidays'!$A$4:$A$60)*IF(AND($D111="Yes",$B111=$F111),0.5,1)))</f>
      </c>
      <c r="I111" s="14">
        <f>IF(OR($A111="",$B111="",I$3=""),0,IF(OR($B111&gt;I$3+4,$F111&lt;I$3),0,NETWORKDAYS(MAX($B111,I$3),MIN($F111,I$3+4),'Public holidays'!$A$4:$A$60)*IF(AND($D111="Yes",$B111=$F111),0.5,1)))</f>
      </c>
      <c r="J111" s="14">
        <f>IF(OR($A111="",$B111="",J$3=""),0,IF(OR($B111&gt;J$3+4,$F111&lt;J$3),0,NETWORKDAYS(MAX($B111,J$3),MIN($F111,J$3+4),'Public holidays'!$A$4:$A$60)*IF(AND($D111="Yes",$B111=$F111),0.5,1)))</f>
      </c>
      <c r="K111" s="14">
        <f>IF(OR($A111="",$B111="",K$3=""),0,IF(OR($B111&gt;K$3+4,$F111&lt;K$3),0,NETWORKDAYS(MAX($B111,K$3),MIN($F111,K$3+4),'Public holidays'!$A$4:$A$60)*IF(AND($D111="Yes",$B111=$F111),0.5,1)))</f>
      </c>
      <c r="L111" s="14">
        <f>IF(OR($A111="",$B111="",L$3=""),0,IF(OR($B111&gt;L$3+4,$F111&lt;L$3),0,NETWORKDAYS(MAX($B111,L$3),MIN($F111,L$3+4),'Public holidays'!$A$4:$A$60)*IF(AND($D111="Yes",$B111=$F111),0.5,1)))</f>
      </c>
      <c r="M111" s="14">
        <f>IF(OR($A111="",$B111="",M$3=""),0,IF(OR($B111&gt;M$3+4,$F111&lt;M$3),0,NETWORKDAYS(MAX($B111,M$3),MIN($F111,M$3+4),'Public holidays'!$A$4:$A$60)*IF(AND($D111="Yes",$B111=$F111),0.5,1)))</f>
      </c>
      <c r="N111" s="14">
        <f>IF(OR($A111="",$B111="",N$3=""),0,IF(OR($B111&gt;N$3+4,$F111&lt;N$3),0,NETWORKDAYS(MAX($B111,N$3),MIN($F111,N$3+4),'Public holidays'!$A$4:$A$60)*IF(AND($D111="Yes",$B111=$F111),0.5,1)))</f>
      </c>
      <c r="O111" s="14">
        <f>IF(OR($A111="",$B111="",O$3=""),0,IF(OR($B111&gt;O$3+4,$F111&lt;O$3),0,NETWORKDAYS(MAX($B111,O$3),MIN($F111,O$3+4),'Public holidays'!$A$4:$A$60)*IF(AND($D111="Yes",$B111=$F111),0.5,1)))</f>
      </c>
      <c r="P111" s="14">
        <f>IF(OR($A111="",$B111="",P$3=""),0,IF(OR($B111&gt;P$3+4,$F111&lt;P$3),0,NETWORKDAYS(MAX($B111,P$3),MIN($F111,P$3+4),'Public holidays'!$A$4:$A$60)*IF(AND($D111="Yes",$B111=$F111),0.5,1)))</f>
      </c>
      <c r="Q111" s="14">
        <f>IF(OR($A111="",$B111="",Q$3=""),0,IF(OR($B111&gt;Q$3+4,$F111&lt;Q$3),0,NETWORKDAYS(MAX($B111,Q$3),MIN($F111,Q$3+4),'Public holidays'!$A$4:$A$60)*IF(AND($D111="Yes",$B111=$F111),0.5,1)))</f>
      </c>
      <c r="R111" s="14">
        <f>IF(OR($A111="",$B111="",R$3=""),0,IF(OR($B111&gt;R$3+4,$F111&lt;R$3),0,NETWORKDAYS(MAX($B111,R$3),MIN($F111,R$3+4),'Public holidays'!$A$4:$A$60)*IF(AND($D111="Yes",$B111=$F111),0.5,1)))</f>
      </c>
    </row>
    <row r="112" spans="1:18">
      <c r="A112" s="4"/>
      <c r="B112" s="10"/>
      <c r="C112" s="10"/>
      <c r="D112" s="4"/>
      <c r="E112" s="4"/>
      <c r="F112">
        <f>IF($B112="","",IF($C112="",$B112,$C112))</f>
      </c>
      <c r="G112" s="14">
        <f>IF(OR($A112="",$B112="",G$3=""),0,IF(OR($B112&gt;G$3+4,$F112&lt;G$3),0,NETWORKDAYS(MAX($B112,G$3),MIN($F112,G$3+4),'Public holidays'!$A$4:$A$60)*IF(AND($D112="Yes",$B112=$F112),0.5,1)))</f>
      </c>
      <c r="H112" s="14">
        <f>IF(OR($A112="",$B112="",H$3=""),0,IF(OR($B112&gt;H$3+4,$F112&lt;H$3),0,NETWORKDAYS(MAX($B112,H$3),MIN($F112,H$3+4),'Public holidays'!$A$4:$A$60)*IF(AND($D112="Yes",$B112=$F112),0.5,1)))</f>
      </c>
      <c r="I112" s="14">
        <f>IF(OR($A112="",$B112="",I$3=""),0,IF(OR($B112&gt;I$3+4,$F112&lt;I$3),0,NETWORKDAYS(MAX($B112,I$3),MIN($F112,I$3+4),'Public holidays'!$A$4:$A$60)*IF(AND($D112="Yes",$B112=$F112),0.5,1)))</f>
      </c>
      <c r="J112" s="14">
        <f>IF(OR($A112="",$B112="",J$3=""),0,IF(OR($B112&gt;J$3+4,$F112&lt;J$3),0,NETWORKDAYS(MAX($B112,J$3),MIN($F112,J$3+4),'Public holidays'!$A$4:$A$60)*IF(AND($D112="Yes",$B112=$F112),0.5,1)))</f>
      </c>
      <c r="K112" s="14">
        <f>IF(OR($A112="",$B112="",K$3=""),0,IF(OR($B112&gt;K$3+4,$F112&lt;K$3),0,NETWORKDAYS(MAX($B112,K$3),MIN($F112,K$3+4),'Public holidays'!$A$4:$A$60)*IF(AND($D112="Yes",$B112=$F112),0.5,1)))</f>
      </c>
      <c r="L112" s="14">
        <f>IF(OR($A112="",$B112="",L$3=""),0,IF(OR($B112&gt;L$3+4,$F112&lt;L$3),0,NETWORKDAYS(MAX($B112,L$3),MIN($F112,L$3+4),'Public holidays'!$A$4:$A$60)*IF(AND($D112="Yes",$B112=$F112),0.5,1)))</f>
      </c>
      <c r="M112" s="14">
        <f>IF(OR($A112="",$B112="",M$3=""),0,IF(OR($B112&gt;M$3+4,$F112&lt;M$3),0,NETWORKDAYS(MAX($B112,M$3),MIN($F112,M$3+4),'Public holidays'!$A$4:$A$60)*IF(AND($D112="Yes",$B112=$F112),0.5,1)))</f>
      </c>
      <c r="N112" s="14">
        <f>IF(OR($A112="",$B112="",N$3=""),0,IF(OR($B112&gt;N$3+4,$F112&lt;N$3),0,NETWORKDAYS(MAX($B112,N$3),MIN($F112,N$3+4),'Public holidays'!$A$4:$A$60)*IF(AND($D112="Yes",$B112=$F112),0.5,1)))</f>
      </c>
      <c r="O112" s="14">
        <f>IF(OR($A112="",$B112="",O$3=""),0,IF(OR($B112&gt;O$3+4,$F112&lt;O$3),0,NETWORKDAYS(MAX($B112,O$3),MIN($F112,O$3+4),'Public holidays'!$A$4:$A$60)*IF(AND($D112="Yes",$B112=$F112),0.5,1)))</f>
      </c>
      <c r="P112" s="14">
        <f>IF(OR($A112="",$B112="",P$3=""),0,IF(OR($B112&gt;P$3+4,$F112&lt;P$3),0,NETWORKDAYS(MAX($B112,P$3),MIN($F112,P$3+4),'Public holidays'!$A$4:$A$60)*IF(AND($D112="Yes",$B112=$F112),0.5,1)))</f>
      </c>
      <c r="Q112" s="14">
        <f>IF(OR($A112="",$B112="",Q$3=""),0,IF(OR($B112&gt;Q$3+4,$F112&lt;Q$3),0,NETWORKDAYS(MAX($B112,Q$3),MIN($F112,Q$3+4),'Public holidays'!$A$4:$A$60)*IF(AND($D112="Yes",$B112=$F112),0.5,1)))</f>
      </c>
      <c r="R112" s="14">
        <f>IF(OR($A112="",$B112="",R$3=""),0,IF(OR($B112&gt;R$3+4,$F112&lt;R$3),0,NETWORKDAYS(MAX($B112,R$3),MIN($F112,R$3+4),'Public holidays'!$A$4:$A$60)*IF(AND($D112="Yes",$B112=$F112),0.5,1)))</f>
      </c>
    </row>
    <row r="113" spans="1:18">
      <c r="A113" s="4"/>
      <c r="B113" s="10"/>
      <c r="C113" s="10"/>
      <c r="D113" s="4"/>
      <c r="E113" s="4"/>
      <c r="F113">
        <f>IF($B113="","",IF($C113="",$B113,$C113))</f>
      </c>
      <c r="G113" s="14">
        <f>IF(OR($A113="",$B113="",G$3=""),0,IF(OR($B113&gt;G$3+4,$F113&lt;G$3),0,NETWORKDAYS(MAX($B113,G$3),MIN($F113,G$3+4),'Public holidays'!$A$4:$A$60)*IF(AND($D113="Yes",$B113=$F113),0.5,1)))</f>
      </c>
      <c r="H113" s="14">
        <f>IF(OR($A113="",$B113="",H$3=""),0,IF(OR($B113&gt;H$3+4,$F113&lt;H$3),0,NETWORKDAYS(MAX($B113,H$3),MIN($F113,H$3+4),'Public holidays'!$A$4:$A$60)*IF(AND($D113="Yes",$B113=$F113),0.5,1)))</f>
      </c>
      <c r="I113" s="14">
        <f>IF(OR($A113="",$B113="",I$3=""),0,IF(OR($B113&gt;I$3+4,$F113&lt;I$3),0,NETWORKDAYS(MAX($B113,I$3),MIN($F113,I$3+4),'Public holidays'!$A$4:$A$60)*IF(AND($D113="Yes",$B113=$F113),0.5,1)))</f>
      </c>
      <c r="J113" s="14">
        <f>IF(OR($A113="",$B113="",J$3=""),0,IF(OR($B113&gt;J$3+4,$F113&lt;J$3),0,NETWORKDAYS(MAX($B113,J$3),MIN($F113,J$3+4),'Public holidays'!$A$4:$A$60)*IF(AND($D113="Yes",$B113=$F113),0.5,1)))</f>
      </c>
      <c r="K113" s="14">
        <f>IF(OR($A113="",$B113="",K$3=""),0,IF(OR($B113&gt;K$3+4,$F113&lt;K$3),0,NETWORKDAYS(MAX($B113,K$3),MIN($F113,K$3+4),'Public holidays'!$A$4:$A$60)*IF(AND($D113="Yes",$B113=$F113),0.5,1)))</f>
      </c>
      <c r="L113" s="14">
        <f>IF(OR($A113="",$B113="",L$3=""),0,IF(OR($B113&gt;L$3+4,$F113&lt;L$3),0,NETWORKDAYS(MAX($B113,L$3),MIN($F113,L$3+4),'Public holidays'!$A$4:$A$60)*IF(AND($D113="Yes",$B113=$F113),0.5,1)))</f>
      </c>
      <c r="M113" s="14">
        <f>IF(OR($A113="",$B113="",M$3=""),0,IF(OR($B113&gt;M$3+4,$F113&lt;M$3),0,NETWORKDAYS(MAX($B113,M$3),MIN($F113,M$3+4),'Public holidays'!$A$4:$A$60)*IF(AND($D113="Yes",$B113=$F113),0.5,1)))</f>
      </c>
      <c r="N113" s="14">
        <f>IF(OR($A113="",$B113="",N$3=""),0,IF(OR($B113&gt;N$3+4,$F113&lt;N$3),0,NETWORKDAYS(MAX($B113,N$3),MIN($F113,N$3+4),'Public holidays'!$A$4:$A$60)*IF(AND($D113="Yes",$B113=$F113),0.5,1)))</f>
      </c>
      <c r="O113" s="14">
        <f>IF(OR($A113="",$B113="",O$3=""),0,IF(OR($B113&gt;O$3+4,$F113&lt;O$3),0,NETWORKDAYS(MAX($B113,O$3),MIN($F113,O$3+4),'Public holidays'!$A$4:$A$60)*IF(AND($D113="Yes",$B113=$F113),0.5,1)))</f>
      </c>
      <c r="P113" s="14">
        <f>IF(OR($A113="",$B113="",P$3=""),0,IF(OR($B113&gt;P$3+4,$F113&lt;P$3),0,NETWORKDAYS(MAX($B113,P$3),MIN($F113,P$3+4),'Public holidays'!$A$4:$A$60)*IF(AND($D113="Yes",$B113=$F113),0.5,1)))</f>
      </c>
      <c r="Q113" s="14">
        <f>IF(OR($A113="",$B113="",Q$3=""),0,IF(OR($B113&gt;Q$3+4,$F113&lt;Q$3),0,NETWORKDAYS(MAX($B113,Q$3),MIN($F113,Q$3+4),'Public holidays'!$A$4:$A$60)*IF(AND($D113="Yes",$B113=$F113),0.5,1)))</f>
      </c>
      <c r="R113" s="14">
        <f>IF(OR($A113="",$B113="",R$3=""),0,IF(OR($B113&gt;R$3+4,$F113&lt;R$3),0,NETWORKDAYS(MAX($B113,R$3),MIN($F113,R$3+4),'Public holidays'!$A$4:$A$60)*IF(AND($D113="Yes",$B113=$F113),0.5,1)))</f>
      </c>
    </row>
    <row r="114" spans="1:18">
      <c r="A114" s="4"/>
      <c r="B114" s="10"/>
      <c r="C114" s="10"/>
      <c r="D114" s="4"/>
      <c r="E114" s="4"/>
      <c r="F114">
        <f>IF($B114="","",IF($C114="",$B114,$C114))</f>
      </c>
      <c r="G114" s="14">
        <f>IF(OR($A114="",$B114="",G$3=""),0,IF(OR($B114&gt;G$3+4,$F114&lt;G$3),0,NETWORKDAYS(MAX($B114,G$3),MIN($F114,G$3+4),'Public holidays'!$A$4:$A$60)*IF(AND($D114="Yes",$B114=$F114),0.5,1)))</f>
      </c>
      <c r="H114" s="14">
        <f>IF(OR($A114="",$B114="",H$3=""),0,IF(OR($B114&gt;H$3+4,$F114&lt;H$3),0,NETWORKDAYS(MAX($B114,H$3),MIN($F114,H$3+4),'Public holidays'!$A$4:$A$60)*IF(AND($D114="Yes",$B114=$F114),0.5,1)))</f>
      </c>
      <c r="I114" s="14">
        <f>IF(OR($A114="",$B114="",I$3=""),0,IF(OR($B114&gt;I$3+4,$F114&lt;I$3),0,NETWORKDAYS(MAX($B114,I$3),MIN($F114,I$3+4),'Public holidays'!$A$4:$A$60)*IF(AND($D114="Yes",$B114=$F114),0.5,1)))</f>
      </c>
      <c r="J114" s="14">
        <f>IF(OR($A114="",$B114="",J$3=""),0,IF(OR($B114&gt;J$3+4,$F114&lt;J$3),0,NETWORKDAYS(MAX($B114,J$3),MIN($F114,J$3+4),'Public holidays'!$A$4:$A$60)*IF(AND($D114="Yes",$B114=$F114),0.5,1)))</f>
      </c>
      <c r="K114" s="14">
        <f>IF(OR($A114="",$B114="",K$3=""),0,IF(OR($B114&gt;K$3+4,$F114&lt;K$3),0,NETWORKDAYS(MAX($B114,K$3),MIN($F114,K$3+4),'Public holidays'!$A$4:$A$60)*IF(AND($D114="Yes",$B114=$F114),0.5,1)))</f>
      </c>
      <c r="L114" s="14">
        <f>IF(OR($A114="",$B114="",L$3=""),0,IF(OR($B114&gt;L$3+4,$F114&lt;L$3),0,NETWORKDAYS(MAX($B114,L$3),MIN($F114,L$3+4),'Public holidays'!$A$4:$A$60)*IF(AND($D114="Yes",$B114=$F114),0.5,1)))</f>
      </c>
      <c r="M114" s="14">
        <f>IF(OR($A114="",$B114="",M$3=""),0,IF(OR($B114&gt;M$3+4,$F114&lt;M$3),0,NETWORKDAYS(MAX($B114,M$3),MIN($F114,M$3+4),'Public holidays'!$A$4:$A$60)*IF(AND($D114="Yes",$B114=$F114),0.5,1)))</f>
      </c>
      <c r="N114" s="14">
        <f>IF(OR($A114="",$B114="",N$3=""),0,IF(OR($B114&gt;N$3+4,$F114&lt;N$3),0,NETWORKDAYS(MAX($B114,N$3),MIN($F114,N$3+4),'Public holidays'!$A$4:$A$60)*IF(AND($D114="Yes",$B114=$F114),0.5,1)))</f>
      </c>
      <c r="O114" s="14">
        <f>IF(OR($A114="",$B114="",O$3=""),0,IF(OR($B114&gt;O$3+4,$F114&lt;O$3),0,NETWORKDAYS(MAX($B114,O$3),MIN($F114,O$3+4),'Public holidays'!$A$4:$A$60)*IF(AND($D114="Yes",$B114=$F114),0.5,1)))</f>
      </c>
      <c r="P114" s="14">
        <f>IF(OR($A114="",$B114="",P$3=""),0,IF(OR($B114&gt;P$3+4,$F114&lt;P$3),0,NETWORKDAYS(MAX($B114,P$3),MIN($F114,P$3+4),'Public holidays'!$A$4:$A$60)*IF(AND($D114="Yes",$B114=$F114),0.5,1)))</f>
      </c>
      <c r="Q114" s="14">
        <f>IF(OR($A114="",$B114="",Q$3=""),0,IF(OR($B114&gt;Q$3+4,$F114&lt;Q$3),0,NETWORKDAYS(MAX($B114,Q$3),MIN($F114,Q$3+4),'Public holidays'!$A$4:$A$60)*IF(AND($D114="Yes",$B114=$F114),0.5,1)))</f>
      </c>
      <c r="R114" s="14">
        <f>IF(OR($A114="",$B114="",R$3=""),0,IF(OR($B114&gt;R$3+4,$F114&lt;R$3),0,NETWORKDAYS(MAX($B114,R$3),MIN($F114,R$3+4),'Public holidays'!$A$4:$A$60)*IF(AND($D114="Yes",$B114=$F114),0.5,1)))</f>
      </c>
    </row>
    <row r="115" spans="1:18">
      <c r="A115" s="4"/>
      <c r="B115" s="10"/>
      <c r="C115" s="10"/>
      <c r="D115" s="4"/>
      <c r="E115" s="4"/>
      <c r="F115">
        <f>IF($B115="","",IF($C115="",$B115,$C115))</f>
      </c>
      <c r="G115" s="14">
        <f>IF(OR($A115="",$B115="",G$3=""),0,IF(OR($B115&gt;G$3+4,$F115&lt;G$3),0,NETWORKDAYS(MAX($B115,G$3),MIN($F115,G$3+4),'Public holidays'!$A$4:$A$60)*IF(AND($D115="Yes",$B115=$F115),0.5,1)))</f>
      </c>
      <c r="H115" s="14">
        <f>IF(OR($A115="",$B115="",H$3=""),0,IF(OR($B115&gt;H$3+4,$F115&lt;H$3),0,NETWORKDAYS(MAX($B115,H$3),MIN($F115,H$3+4),'Public holidays'!$A$4:$A$60)*IF(AND($D115="Yes",$B115=$F115),0.5,1)))</f>
      </c>
      <c r="I115" s="14">
        <f>IF(OR($A115="",$B115="",I$3=""),0,IF(OR($B115&gt;I$3+4,$F115&lt;I$3),0,NETWORKDAYS(MAX($B115,I$3),MIN($F115,I$3+4),'Public holidays'!$A$4:$A$60)*IF(AND($D115="Yes",$B115=$F115),0.5,1)))</f>
      </c>
      <c r="J115" s="14">
        <f>IF(OR($A115="",$B115="",J$3=""),0,IF(OR($B115&gt;J$3+4,$F115&lt;J$3),0,NETWORKDAYS(MAX($B115,J$3),MIN($F115,J$3+4),'Public holidays'!$A$4:$A$60)*IF(AND($D115="Yes",$B115=$F115),0.5,1)))</f>
      </c>
      <c r="K115" s="14">
        <f>IF(OR($A115="",$B115="",K$3=""),0,IF(OR($B115&gt;K$3+4,$F115&lt;K$3),0,NETWORKDAYS(MAX($B115,K$3),MIN($F115,K$3+4),'Public holidays'!$A$4:$A$60)*IF(AND($D115="Yes",$B115=$F115),0.5,1)))</f>
      </c>
      <c r="L115" s="14">
        <f>IF(OR($A115="",$B115="",L$3=""),0,IF(OR($B115&gt;L$3+4,$F115&lt;L$3),0,NETWORKDAYS(MAX($B115,L$3),MIN($F115,L$3+4),'Public holidays'!$A$4:$A$60)*IF(AND($D115="Yes",$B115=$F115),0.5,1)))</f>
      </c>
      <c r="M115" s="14">
        <f>IF(OR($A115="",$B115="",M$3=""),0,IF(OR($B115&gt;M$3+4,$F115&lt;M$3),0,NETWORKDAYS(MAX($B115,M$3),MIN($F115,M$3+4),'Public holidays'!$A$4:$A$60)*IF(AND($D115="Yes",$B115=$F115),0.5,1)))</f>
      </c>
      <c r="N115" s="14">
        <f>IF(OR($A115="",$B115="",N$3=""),0,IF(OR($B115&gt;N$3+4,$F115&lt;N$3),0,NETWORKDAYS(MAX($B115,N$3),MIN($F115,N$3+4),'Public holidays'!$A$4:$A$60)*IF(AND($D115="Yes",$B115=$F115),0.5,1)))</f>
      </c>
      <c r="O115" s="14">
        <f>IF(OR($A115="",$B115="",O$3=""),0,IF(OR($B115&gt;O$3+4,$F115&lt;O$3),0,NETWORKDAYS(MAX($B115,O$3),MIN($F115,O$3+4),'Public holidays'!$A$4:$A$60)*IF(AND($D115="Yes",$B115=$F115),0.5,1)))</f>
      </c>
      <c r="P115" s="14">
        <f>IF(OR($A115="",$B115="",P$3=""),0,IF(OR($B115&gt;P$3+4,$F115&lt;P$3),0,NETWORKDAYS(MAX($B115,P$3),MIN($F115,P$3+4),'Public holidays'!$A$4:$A$60)*IF(AND($D115="Yes",$B115=$F115),0.5,1)))</f>
      </c>
      <c r="Q115" s="14">
        <f>IF(OR($A115="",$B115="",Q$3=""),0,IF(OR($B115&gt;Q$3+4,$F115&lt;Q$3),0,NETWORKDAYS(MAX($B115,Q$3),MIN($F115,Q$3+4),'Public holidays'!$A$4:$A$60)*IF(AND($D115="Yes",$B115=$F115),0.5,1)))</f>
      </c>
      <c r="R115" s="14">
        <f>IF(OR($A115="",$B115="",R$3=""),0,IF(OR($B115&gt;R$3+4,$F115&lt;R$3),0,NETWORKDAYS(MAX($B115,R$3),MIN($F115,R$3+4),'Public holidays'!$A$4:$A$60)*IF(AND($D115="Yes",$B115=$F115),0.5,1)))</f>
      </c>
    </row>
    <row r="116" spans="1:18">
      <c r="A116" s="4"/>
      <c r="B116" s="10"/>
      <c r="C116" s="10"/>
      <c r="D116" s="4"/>
      <c r="E116" s="4"/>
      <c r="F116">
        <f>IF($B116="","",IF($C116="",$B116,$C116))</f>
      </c>
      <c r="G116" s="14">
        <f>IF(OR($A116="",$B116="",G$3=""),0,IF(OR($B116&gt;G$3+4,$F116&lt;G$3),0,NETWORKDAYS(MAX($B116,G$3),MIN($F116,G$3+4),'Public holidays'!$A$4:$A$60)*IF(AND($D116="Yes",$B116=$F116),0.5,1)))</f>
      </c>
      <c r="H116" s="14">
        <f>IF(OR($A116="",$B116="",H$3=""),0,IF(OR($B116&gt;H$3+4,$F116&lt;H$3),0,NETWORKDAYS(MAX($B116,H$3),MIN($F116,H$3+4),'Public holidays'!$A$4:$A$60)*IF(AND($D116="Yes",$B116=$F116),0.5,1)))</f>
      </c>
      <c r="I116" s="14">
        <f>IF(OR($A116="",$B116="",I$3=""),0,IF(OR($B116&gt;I$3+4,$F116&lt;I$3),0,NETWORKDAYS(MAX($B116,I$3),MIN($F116,I$3+4),'Public holidays'!$A$4:$A$60)*IF(AND($D116="Yes",$B116=$F116),0.5,1)))</f>
      </c>
      <c r="J116" s="14">
        <f>IF(OR($A116="",$B116="",J$3=""),0,IF(OR($B116&gt;J$3+4,$F116&lt;J$3),0,NETWORKDAYS(MAX($B116,J$3),MIN($F116,J$3+4),'Public holidays'!$A$4:$A$60)*IF(AND($D116="Yes",$B116=$F116),0.5,1)))</f>
      </c>
      <c r="K116" s="14">
        <f>IF(OR($A116="",$B116="",K$3=""),0,IF(OR($B116&gt;K$3+4,$F116&lt;K$3),0,NETWORKDAYS(MAX($B116,K$3),MIN($F116,K$3+4),'Public holidays'!$A$4:$A$60)*IF(AND($D116="Yes",$B116=$F116),0.5,1)))</f>
      </c>
      <c r="L116" s="14">
        <f>IF(OR($A116="",$B116="",L$3=""),0,IF(OR($B116&gt;L$3+4,$F116&lt;L$3),0,NETWORKDAYS(MAX($B116,L$3),MIN($F116,L$3+4),'Public holidays'!$A$4:$A$60)*IF(AND($D116="Yes",$B116=$F116),0.5,1)))</f>
      </c>
      <c r="M116" s="14">
        <f>IF(OR($A116="",$B116="",M$3=""),0,IF(OR($B116&gt;M$3+4,$F116&lt;M$3),0,NETWORKDAYS(MAX($B116,M$3),MIN($F116,M$3+4),'Public holidays'!$A$4:$A$60)*IF(AND($D116="Yes",$B116=$F116),0.5,1)))</f>
      </c>
      <c r="N116" s="14">
        <f>IF(OR($A116="",$B116="",N$3=""),0,IF(OR($B116&gt;N$3+4,$F116&lt;N$3),0,NETWORKDAYS(MAX($B116,N$3),MIN($F116,N$3+4),'Public holidays'!$A$4:$A$60)*IF(AND($D116="Yes",$B116=$F116),0.5,1)))</f>
      </c>
      <c r="O116" s="14">
        <f>IF(OR($A116="",$B116="",O$3=""),0,IF(OR($B116&gt;O$3+4,$F116&lt;O$3),0,NETWORKDAYS(MAX($B116,O$3),MIN($F116,O$3+4),'Public holidays'!$A$4:$A$60)*IF(AND($D116="Yes",$B116=$F116),0.5,1)))</f>
      </c>
      <c r="P116" s="14">
        <f>IF(OR($A116="",$B116="",P$3=""),0,IF(OR($B116&gt;P$3+4,$F116&lt;P$3),0,NETWORKDAYS(MAX($B116,P$3),MIN($F116,P$3+4),'Public holidays'!$A$4:$A$60)*IF(AND($D116="Yes",$B116=$F116),0.5,1)))</f>
      </c>
      <c r="Q116" s="14">
        <f>IF(OR($A116="",$B116="",Q$3=""),0,IF(OR($B116&gt;Q$3+4,$F116&lt;Q$3),0,NETWORKDAYS(MAX($B116,Q$3),MIN($F116,Q$3+4),'Public holidays'!$A$4:$A$60)*IF(AND($D116="Yes",$B116=$F116),0.5,1)))</f>
      </c>
      <c r="R116" s="14">
        <f>IF(OR($A116="",$B116="",R$3=""),0,IF(OR($B116&gt;R$3+4,$F116&lt;R$3),0,NETWORKDAYS(MAX($B116,R$3),MIN($F116,R$3+4),'Public holidays'!$A$4:$A$60)*IF(AND($D116="Yes",$B116=$F116),0.5,1)))</f>
      </c>
    </row>
    <row r="117" spans="1:18">
      <c r="A117" s="4"/>
      <c r="B117" s="10"/>
      <c r="C117" s="10"/>
      <c r="D117" s="4"/>
      <c r="E117" s="4"/>
      <c r="F117">
        <f>IF($B117="","",IF($C117="",$B117,$C117))</f>
      </c>
      <c r="G117" s="14">
        <f>IF(OR($A117="",$B117="",G$3=""),0,IF(OR($B117&gt;G$3+4,$F117&lt;G$3),0,NETWORKDAYS(MAX($B117,G$3),MIN($F117,G$3+4),'Public holidays'!$A$4:$A$60)*IF(AND($D117="Yes",$B117=$F117),0.5,1)))</f>
      </c>
      <c r="H117" s="14">
        <f>IF(OR($A117="",$B117="",H$3=""),0,IF(OR($B117&gt;H$3+4,$F117&lt;H$3),0,NETWORKDAYS(MAX($B117,H$3),MIN($F117,H$3+4),'Public holidays'!$A$4:$A$60)*IF(AND($D117="Yes",$B117=$F117),0.5,1)))</f>
      </c>
      <c r="I117" s="14">
        <f>IF(OR($A117="",$B117="",I$3=""),0,IF(OR($B117&gt;I$3+4,$F117&lt;I$3),0,NETWORKDAYS(MAX($B117,I$3),MIN($F117,I$3+4),'Public holidays'!$A$4:$A$60)*IF(AND($D117="Yes",$B117=$F117),0.5,1)))</f>
      </c>
      <c r="J117" s="14">
        <f>IF(OR($A117="",$B117="",J$3=""),0,IF(OR($B117&gt;J$3+4,$F117&lt;J$3),0,NETWORKDAYS(MAX($B117,J$3),MIN($F117,J$3+4),'Public holidays'!$A$4:$A$60)*IF(AND($D117="Yes",$B117=$F117),0.5,1)))</f>
      </c>
      <c r="K117" s="14">
        <f>IF(OR($A117="",$B117="",K$3=""),0,IF(OR($B117&gt;K$3+4,$F117&lt;K$3),0,NETWORKDAYS(MAX($B117,K$3),MIN($F117,K$3+4),'Public holidays'!$A$4:$A$60)*IF(AND($D117="Yes",$B117=$F117),0.5,1)))</f>
      </c>
      <c r="L117" s="14">
        <f>IF(OR($A117="",$B117="",L$3=""),0,IF(OR($B117&gt;L$3+4,$F117&lt;L$3),0,NETWORKDAYS(MAX($B117,L$3),MIN($F117,L$3+4),'Public holidays'!$A$4:$A$60)*IF(AND($D117="Yes",$B117=$F117),0.5,1)))</f>
      </c>
      <c r="M117" s="14">
        <f>IF(OR($A117="",$B117="",M$3=""),0,IF(OR($B117&gt;M$3+4,$F117&lt;M$3),0,NETWORKDAYS(MAX($B117,M$3),MIN($F117,M$3+4),'Public holidays'!$A$4:$A$60)*IF(AND($D117="Yes",$B117=$F117),0.5,1)))</f>
      </c>
      <c r="N117" s="14">
        <f>IF(OR($A117="",$B117="",N$3=""),0,IF(OR($B117&gt;N$3+4,$F117&lt;N$3),0,NETWORKDAYS(MAX($B117,N$3),MIN($F117,N$3+4),'Public holidays'!$A$4:$A$60)*IF(AND($D117="Yes",$B117=$F117),0.5,1)))</f>
      </c>
      <c r="O117" s="14">
        <f>IF(OR($A117="",$B117="",O$3=""),0,IF(OR($B117&gt;O$3+4,$F117&lt;O$3),0,NETWORKDAYS(MAX($B117,O$3),MIN($F117,O$3+4),'Public holidays'!$A$4:$A$60)*IF(AND($D117="Yes",$B117=$F117),0.5,1)))</f>
      </c>
      <c r="P117" s="14">
        <f>IF(OR($A117="",$B117="",P$3=""),0,IF(OR($B117&gt;P$3+4,$F117&lt;P$3),0,NETWORKDAYS(MAX($B117,P$3),MIN($F117,P$3+4),'Public holidays'!$A$4:$A$60)*IF(AND($D117="Yes",$B117=$F117),0.5,1)))</f>
      </c>
      <c r="Q117" s="14">
        <f>IF(OR($A117="",$B117="",Q$3=""),0,IF(OR($B117&gt;Q$3+4,$F117&lt;Q$3),0,NETWORKDAYS(MAX($B117,Q$3),MIN($F117,Q$3+4),'Public holidays'!$A$4:$A$60)*IF(AND($D117="Yes",$B117=$F117),0.5,1)))</f>
      </c>
      <c r="R117" s="14">
        <f>IF(OR($A117="",$B117="",R$3=""),0,IF(OR($B117&gt;R$3+4,$F117&lt;R$3),0,NETWORKDAYS(MAX($B117,R$3),MIN($F117,R$3+4),'Public holidays'!$A$4:$A$60)*IF(AND($D117="Yes",$B117=$F117),0.5,1)))</f>
      </c>
    </row>
    <row r="118" spans="1:18">
      <c r="A118" s="4"/>
      <c r="B118" s="10"/>
      <c r="C118" s="10"/>
      <c r="D118" s="4"/>
      <c r="E118" s="4"/>
      <c r="F118">
        <f>IF($B118="","",IF($C118="",$B118,$C118))</f>
      </c>
      <c r="G118" s="14">
        <f>IF(OR($A118="",$B118="",G$3=""),0,IF(OR($B118&gt;G$3+4,$F118&lt;G$3),0,NETWORKDAYS(MAX($B118,G$3),MIN($F118,G$3+4),'Public holidays'!$A$4:$A$60)*IF(AND($D118="Yes",$B118=$F118),0.5,1)))</f>
      </c>
      <c r="H118" s="14">
        <f>IF(OR($A118="",$B118="",H$3=""),0,IF(OR($B118&gt;H$3+4,$F118&lt;H$3),0,NETWORKDAYS(MAX($B118,H$3),MIN($F118,H$3+4),'Public holidays'!$A$4:$A$60)*IF(AND($D118="Yes",$B118=$F118),0.5,1)))</f>
      </c>
      <c r="I118" s="14">
        <f>IF(OR($A118="",$B118="",I$3=""),0,IF(OR($B118&gt;I$3+4,$F118&lt;I$3),0,NETWORKDAYS(MAX($B118,I$3),MIN($F118,I$3+4),'Public holidays'!$A$4:$A$60)*IF(AND($D118="Yes",$B118=$F118),0.5,1)))</f>
      </c>
      <c r="J118" s="14">
        <f>IF(OR($A118="",$B118="",J$3=""),0,IF(OR($B118&gt;J$3+4,$F118&lt;J$3),0,NETWORKDAYS(MAX($B118,J$3),MIN($F118,J$3+4),'Public holidays'!$A$4:$A$60)*IF(AND($D118="Yes",$B118=$F118),0.5,1)))</f>
      </c>
      <c r="K118" s="14">
        <f>IF(OR($A118="",$B118="",K$3=""),0,IF(OR($B118&gt;K$3+4,$F118&lt;K$3),0,NETWORKDAYS(MAX($B118,K$3),MIN($F118,K$3+4),'Public holidays'!$A$4:$A$60)*IF(AND($D118="Yes",$B118=$F118),0.5,1)))</f>
      </c>
      <c r="L118" s="14">
        <f>IF(OR($A118="",$B118="",L$3=""),0,IF(OR($B118&gt;L$3+4,$F118&lt;L$3),0,NETWORKDAYS(MAX($B118,L$3),MIN($F118,L$3+4),'Public holidays'!$A$4:$A$60)*IF(AND($D118="Yes",$B118=$F118),0.5,1)))</f>
      </c>
      <c r="M118" s="14">
        <f>IF(OR($A118="",$B118="",M$3=""),0,IF(OR($B118&gt;M$3+4,$F118&lt;M$3),0,NETWORKDAYS(MAX($B118,M$3),MIN($F118,M$3+4),'Public holidays'!$A$4:$A$60)*IF(AND($D118="Yes",$B118=$F118),0.5,1)))</f>
      </c>
      <c r="N118" s="14">
        <f>IF(OR($A118="",$B118="",N$3=""),0,IF(OR($B118&gt;N$3+4,$F118&lt;N$3),0,NETWORKDAYS(MAX($B118,N$3),MIN($F118,N$3+4),'Public holidays'!$A$4:$A$60)*IF(AND($D118="Yes",$B118=$F118),0.5,1)))</f>
      </c>
      <c r="O118" s="14">
        <f>IF(OR($A118="",$B118="",O$3=""),0,IF(OR($B118&gt;O$3+4,$F118&lt;O$3),0,NETWORKDAYS(MAX($B118,O$3),MIN($F118,O$3+4),'Public holidays'!$A$4:$A$60)*IF(AND($D118="Yes",$B118=$F118),0.5,1)))</f>
      </c>
      <c r="P118" s="14">
        <f>IF(OR($A118="",$B118="",P$3=""),0,IF(OR($B118&gt;P$3+4,$F118&lt;P$3),0,NETWORKDAYS(MAX($B118,P$3),MIN($F118,P$3+4),'Public holidays'!$A$4:$A$60)*IF(AND($D118="Yes",$B118=$F118),0.5,1)))</f>
      </c>
      <c r="Q118" s="14">
        <f>IF(OR($A118="",$B118="",Q$3=""),0,IF(OR($B118&gt;Q$3+4,$F118&lt;Q$3),0,NETWORKDAYS(MAX($B118,Q$3),MIN($F118,Q$3+4),'Public holidays'!$A$4:$A$60)*IF(AND($D118="Yes",$B118=$F118),0.5,1)))</f>
      </c>
      <c r="R118" s="14">
        <f>IF(OR($A118="",$B118="",R$3=""),0,IF(OR($B118&gt;R$3+4,$F118&lt;R$3),0,NETWORKDAYS(MAX($B118,R$3),MIN($F118,R$3+4),'Public holidays'!$A$4:$A$60)*IF(AND($D118="Yes",$B118=$F118),0.5,1)))</f>
      </c>
    </row>
    <row r="119" spans="1:18">
      <c r="A119" s="4"/>
      <c r="B119" s="10"/>
      <c r="C119" s="10"/>
      <c r="D119" s="4"/>
      <c r="E119" s="4"/>
      <c r="F119">
        <f>IF($B119="","",IF($C119="",$B119,$C119))</f>
      </c>
      <c r="G119" s="14">
        <f>IF(OR($A119="",$B119="",G$3=""),0,IF(OR($B119&gt;G$3+4,$F119&lt;G$3),0,NETWORKDAYS(MAX($B119,G$3),MIN($F119,G$3+4),'Public holidays'!$A$4:$A$60)*IF(AND($D119="Yes",$B119=$F119),0.5,1)))</f>
      </c>
      <c r="H119" s="14">
        <f>IF(OR($A119="",$B119="",H$3=""),0,IF(OR($B119&gt;H$3+4,$F119&lt;H$3),0,NETWORKDAYS(MAX($B119,H$3),MIN($F119,H$3+4),'Public holidays'!$A$4:$A$60)*IF(AND($D119="Yes",$B119=$F119),0.5,1)))</f>
      </c>
      <c r="I119" s="14">
        <f>IF(OR($A119="",$B119="",I$3=""),0,IF(OR($B119&gt;I$3+4,$F119&lt;I$3),0,NETWORKDAYS(MAX($B119,I$3),MIN($F119,I$3+4),'Public holidays'!$A$4:$A$60)*IF(AND($D119="Yes",$B119=$F119),0.5,1)))</f>
      </c>
      <c r="J119" s="14">
        <f>IF(OR($A119="",$B119="",J$3=""),0,IF(OR($B119&gt;J$3+4,$F119&lt;J$3),0,NETWORKDAYS(MAX($B119,J$3),MIN($F119,J$3+4),'Public holidays'!$A$4:$A$60)*IF(AND($D119="Yes",$B119=$F119),0.5,1)))</f>
      </c>
      <c r="K119" s="14">
        <f>IF(OR($A119="",$B119="",K$3=""),0,IF(OR($B119&gt;K$3+4,$F119&lt;K$3),0,NETWORKDAYS(MAX($B119,K$3),MIN($F119,K$3+4),'Public holidays'!$A$4:$A$60)*IF(AND($D119="Yes",$B119=$F119),0.5,1)))</f>
      </c>
      <c r="L119" s="14">
        <f>IF(OR($A119="",$B119="",L$3=""),0,IF(OR($B119&gt;L$3+4,$F119&lt;L$3),0,NETWORKDAYS(MAX($B119,L$3),MIN($F119,L$3+4),'Public holidays'!$A$4:$A$60)*IF(AND($D119="Yes",$B119=$F119),0.5,1)))</f>
      </c>
      <c r="M119" s="14">
        <f>IF(OR($A119="",$B119="",M$3=""),0,IF(OR($B119&gt;M$3+4,$F119&lt;M$3),0,NETWORKDAYS(MAX($B119,M$3),MIN($F119,M$3+4),'Public holidays'!$A$4:$A$60)*IF(AND($D119="Yes",$B119=$F119),0.5,1)))</f>
      </c>
      <c r="N119" s="14">
        <f>IF(OR($A119="",$B119="",N$3=""),0,IF(OR($B119&gt;N$3+4,$F119&lt;N$3),0,NETWORKDAYS(MAX($B119,N$3),MIN($F119,N$3+4),'Public holidays'!$A$4:$A$60)*IF(AND($D119="Yes",$B119=$F119),0.5,1)))</f>
      </c>
      <c r="O119" s="14">
        <f>IF(OR($A119="",$B119="",O$3=""),0,IF(OR($B119&gt;O$3+4,$F119&lt;O$3),0,NETWORKDAYS(MAX($B119,O$3),MIN($F119,O$3+4),'Public holidays'!$A$4:$A$60)*IF(AND($D119="Yes",$B119=$F119),0.5,1)))</f>
      </c>
      <c r="P119" s="14">
        <f>IF(OR($A119="",$B119="",P$3=""),0,IF(OR($B119&gt;P$3+4,$F119&lt;P$3),0,NETWORKDAYS(MAX($B119,P$3),MIN($F119,P$3+4),'Public holidays'!$A$4:$A$60)*IF(AND($D119="Yes",$B119=$F119),0.5,1)))</f>
      </c>
      <c r="Q119" s="14">
        <f>IF(OR($A119="",$B119="",Q$3=""),0,IF(OR($B119&gt;Q$3+4,$F119&lt;Q$3),0,NETWORKDAYS(MAX($B119,Q$3),MIN($F119,Q$3+4),'Public holidays'!$A$4:$A$60)*IF(AND($D119="Yes",$B119=$F119),0.5,1)))</f>
      </c>
      <c r="R119" s="14">
        <f>IF(OR($A119="",$B119="",R$3=""),0,IF(OR($B119&gt;R$3+4,$F119&lt;R$3),0,NETWORKDAYS(MAX($B119,R$3),MIN($F119,R$3+4),'Public holidays'!$A$4:$A$60)*IF(AND($D119="Yes",$B119=$F119),0.5,1)))</f>
      </c>
    </row>
    <row r="120" spans="1:18">
      <c r="A120" s="4"/>
      <c r="B120" s="10"/>
      <c r="C120" s="10"/>
      <c r="D120" s="4"/>
      <c r="E120" s="4"/>
      <c r="F120">
        <f>IF($B120="","",IF($C120="",$B120,$C120))</f>
      </c>
      <c r="G120" s="14">
        <f>IF(OR($A120="",$B120="",G$3=""),0,IF(OR($B120&gt;G$3+4,$F120&lt;G$3),0,NETWORKDAYS(MAX($B120,G$3),MIN($F120,G$3+4),'Public holidays'!$A$4:$A$60)*IF(AND($D120="Yes",$B120=$F120),0.5,1)))</f>
      </c>
      <c r="H120" s="14">
        <f>IF(OR($A120="",$B120="",H$3=""),0,IF(OR($B120&gt;H$3+4,$F120&lt;H$3),0,NETWORKDAYS(MAX($B120,H$3),MIN($F120,H$3+4),'Public holidays'!$A$4:$A$60)*IF(AND($D120="Yes",$B120=$F120),0.5,1)))</f>
      </c>
      <c r="I120" s="14">
        <f>IF(OR($A120="",$B120="",I$3=""),0,IF(OR($B120&gt;I$3+4,$F120&lt;I$3),0,NETWORKDAYS(MAX($B120,I$3),MIN($F120,I$3+4),'Public holidays'!$A$4:$A$60)*IF(AND($D120="Yes",$B120=$F120),0.5,1)))</f>
      </c>
      <c r="J120" s="14">
        <f>IF(OR($A120="",$B120="",J$3=""),0,IF(OR($B120&gt;J$3+4,$F120&lt;J$3),0,NETWORKDAYS(MAX($B120,J$3),MIN($F120,J$3+4),'Public holidays'!$A$4:$A$60)*IF(AND($D120="Yes",$B120=$F120),0.5,1)))</f>
      </c>
      <c r="K120" s="14">
        <f>IF(OR($A120="",$B120="",K$3=""),0,IF(OR($B120&gt;K$3+4,$F120&lt;K$3),0,NETWORKDAYS(MAX($B120,K$3),MIN($F120,K$3+4),'Public holidays'!$A$4:$A$60)*IF(AND($D120="Yes",$B120=$F120),0.5,1)))</f>
      </c>
      <c r="L120" s="14">
        <f>IF(OR($A120="",$B120="",L$3=""),0,IF(OR($B120&gt;L$3+4,$F120&lt;L$3),0,NETWORKDAYS(MAX($B120,L$3),MIN($F120,L$3+4),'Public holidays'!$A$4:$A$60)*IF(AND($D120="Yes",$B120=$F120),0.5,1)))</f>
      </c>
      <c r="M120" s="14">
        <f>IF(OR($A120="",$B120="",M$3=""),0,IF(OR($B120&gt;M$3+4,$F120&lt;M$3),0,NETWORKDAYS(MAX($B120,M$3),MIN($F120,M$3+4),'Public holidays'!$A$4:$A$60)*IF(AND($D120="Yes",$B120=$F120),0.5,1)))</f>
      </c>
      <c r="N120" s="14">
        <f>IF(OR($A120="",$B120="",N$3=""),0,IF(OR($B120&gt;N$3+4,$F120&lt;N$3),0,NETWORKDAYS(MAX($B120,N$3),MIN($F120,N$3+4),'Public holidays'!$A$4:$A$60)*IF(AND($D120="Yes",$B120=$F120),0.5,1)))</f>
      </c>
      <c r="O120" s="14">
        <f>IF(OR($A120="",$B120="",O$3=""),0,IF(OR($B120&gt;O$3+4,$F120&lt;O$3),0,NETWORKDAYS(MAX($B120,O$3),MIN($F120,O$3+4),'Public holidays'!$A$4:$A$60)*IF(AND($D120="Yes",$B120=$F120),0.5,1)))</f>
      </c>
      <c r="P120" s="14">
        <f>IF(OR($A120="",$B120="",P$3=""),0,IF(OR($B120&gt;P$3+4,$F120&lt;P$3),0,NETWORKDAYS(MAX($B120,P$3),MIN($F120,P$3+4),'Public holidays'!$A$4:$A$60)*IF(AND($D120="Yes",$B120=$F120),0.5,1)))</f>
      </c>
      <c r="Q120" s="14">
        <f>IF(OR($A120="",$B120="",Q$3=""),0,IF(OR($B120&gt;Q$3+4,$F120&lt;Q$3),0,NETWORKDAYS(MAX($B120,Q$3),MIN($F120,Q$3+4),'Public holidays'!$A$4:$A$60)*IF(AND($D120="Yes",$B120=$F120),0.5,1)))</f>
      </c>
      <c r="R120" s="14">
        <f>IF(OR($A120="",$B120="",R$3=""),0,IF(OR($B120&gt;R$3+4,$F120&lt;R$3),0,NETWORKDAYS(MAX($B120,R$3),MIN($F120,R$3+4),'Public holidays'!$A$4:$A$60)*IF(AND($D120="Yes",$B120=$F120),0.5,1)))</f>
      </c>
    </row>
    <row r="121" spans="1:18">
      <c r="A121" s="4"/>
      <c r="B121" s="10"/>
      <c r="C121" s="10"/>
      <c r="D121" s="4"/>
      <c r="E121" s="4"/>
      <c r="F121">
        <f>IF($B121="","",IF($C121="",$B121,$C121))</f>
      </c>
      <c r="G121" s="14">
        <f>IF(OR($A121="",$B121="",G$3=""),0,IF(OR($B121&gt;G$3+4,$F121&lt;G$3),0,NETWORKDAYS(MAX($B121,G$3),MIN($F121,G$3+4),'Public holidays'!$A$4:$A$60)*IF(AND($D121="Yes",$B121=$F121),0.5,1)))</f>
      </c>
      <c r="H121" s="14">
        <f>IF(OR($A121="",$B121="",H$3=""),0,IF(OR($B121&gt;H$3+4,$F121&lt;H$3),0,NETWORKDAYS(MAX($B121,H$3),MIN($F121,H$3+4),'Public holidays'!$A$4:$A$60)*IF(AND($D121="Yes",$B121=$F121),0.5,1)))</f>
      </c>
      <c r="I121" s="14">
        <f>IF(OR($A121="",$B121="",I$3=""),0,IF(OR($B121&gt;I$3+4,$F121&lt;I$3),0,NETWORKDAYS(MAX($B121,I$3),MIN($F121,I$3+4),'Public holidays'!$A$4:$A$60)*IF(AND($D121="Yes",$B121=$F121),0.5,1)))</f>
      </c>
      <c r="J121" s="14">
        <f>IF(OR($A121="",$B121="",J$3=""),0,IF(OR($B121&gt;J$3+4,$F121&lt;J$3),0,NETWORKDAYS(MAX($B121,J$3),MIN($F121,J$3+4),'Public holidays'!$A$4:$A$60)*IF(AND($D121="Yes",$B121=$F121),0.5,1)))</f>
      </c>
      <c r="K121" s="14">
        <f>IF(OR($A121="",$B121="",K$3=""),0,IF(OR($B121&gt;K$3+4,$F121&lt;K$3),0,NETWORKDAYS(MAX($B121,K$3),MIN($F121,K$3+4),'Public holidays'!$A$4:$A$60)*IF(AND($D121="Yes",$B121=$F121),0.5,1)))</f>
      </c>
      <c r="L121" s="14">
        <f>IF(OR($A121="",$B121="",L$3=""),0,IF(OR($B121&gt;L$3+4,$F121&lt;L$3),0,NETWORKDAYS(MAX($B121,L$3),MIN($F121,L$3+4),'Public holidays'!$A$4:$A$60)*IF(AND($D121="Yes",$B121=$F121),0.5,1)))</f>
      </c>
      <c r="M121" s="14">
        <f>IF(OR($A121="",$B121="",M$3=""),0,IF(OR($B121&gt;M$3+4,$F121&lt;M$3),0,NETWORKDAYS(MAX($B121,M$3),MIN($F121,M$3+4),'Public holidays'!$A$4:$A$60)*IF(AND($D121="Yes",$B121=$F121),0.5,1)))</f>
      </c>
      <c r="N121" s="14">
        <f>IF(OR($A121="",$B121="",N$3=""),0,IF(OR($B121&gt;N$3+4,$F121&lt;N$3),0,NETWORKDAYS(MAX($B121,N$3),MIN($F121,N$3+4),'Public holidays'!$A$4:$A$60)*IF(AND($D121="Yes",$B121=$F121),0.5,1)))</f>
      </c>
      <c r="O121" s="14">
        <f>IF(OR($A121="",$B121="",O$3=""),0,IF(OR($B121&gt;O$3+4,$F121&lt;O$3),0,NETWORKDAYS(MAX($B121,O$3),MIN($F121,O$3+4),'Public holidays'!$A$4:$A$60)*IF(AND($D121="Yes",$B121=$F121),0.5,1)))</f>
      </c>
      <c r="P121" s="14">
        <f>IF(OR($A121="",$B121="",P$3=""),0,IF(OR($B121&gt;P$3+4,$F121&lt;P$3),0,NETWORKDAYS(MAX($B121,P$3),MIN($F121,P$3+4),'Public holidays'!$A$4:$A$60)*IF(AND($D121="Yes",$B121=$F121),0.5,1)))</f>
      </c>
      <c r="Q121" s="14">
        <f>IF(OR($A121="",$B121="",Q$3=""),0,IF(OR($B121&gt;Q$3+4,$F121&lt;Q$3),0,NETWORKDAYS(MAX($B121,Q$3),MIN($F121,Q$3+4),'Public holidays'!$A$4:$A$60)*IF(AND($D121="Yes",$B121=$F121),0.5,1)))</f>
      </c>
      <c r="R121" s="14">
        <f>IF(OR($A121="",$B121="",R$3=""),0,IF(OR($B121&gt;R$3+4,$F121&lt;R$3),0,NETWORKDAYS(MAX($B121,R$3),MIN($F121,R$3+4),'Public holidays'!$A$4:$A$60)*IF(AND($D121="Yes",$B121=$F121),0.5,1)))</f>
      </c>
    </row>
    <row r="122" spans="1:18">
      <c r="A122" s="4"/>
      <c r="B122" s="10"/>
      <c r="C122" s="10"/>
      <c r="D122" s="4"/>
      <c r="E122" s="4"/>
      <c r="F122">
        <f>IF($B122="","",IF($C122="",$B122,$C122))</f>
      </c>
      <c r="G122" s="14">
        <f>IF(OR($A122="",$B122="",G$3=""),0,IF(OR($B122&gt;G$3+4,$F122&lt;G$3),0,NETWORKDAYS(MAX($B122,G$3),MIN($F122,G$3+4),'Public holidays'!$A$4:$A$60)*IF(AND($D122="Yes",$B122=$F122),0.5,1)))</f>
      </c>
      <c r="H122" s="14">
        <f>IF(OR($A122="",$B122="",H$3=""),0,IF(OR($B122&gt;H$3+4,$F122&lt;H$3),0,NETWORKDAYS(MAX($B122,H$3),MIN($F122,H$3+4),'Public holidays'!$A$4:$A$60)*IF(AND($D122="Yes",$B122=$F122),0.5,1)))</f>
      </c>
      <c r="I122" s="14">
        <f>IF(OR($A122="",$B122="",I$3=""),0,IF(OR($B122&gt;I$3+4,$F122&lt;I$3),0,NETWORKDAYS(MAX($B122,I$3),MIN($F122,I$3+4),'Public holidays'!$A$4:$A$60)*IF(AND($D122="Yes",$B122=$F122),0.5,1)))</f>
      </c>
      <c r="J122" s="14">
        <f>IF(OR($A122="",$B122="",J$3=""),0,IF(OR($B122&gt;J$3+4,$F122&lt;J$3),0,NETWORKDAYS(MAX($B122,J$3),MIN($F122,J$3+4),'Public holidays'!$A$4:$A$60)*IF(AND($D122="Yes",$B122=$F122),0.5,1)))</f>
      </c>
      <c r="K122" s="14">
        <f>IF(OR($A122="",$B122="",K$3=""),0,IF(OR($B122&gt;K$3+4,$F122&lt;K$3),0,NETWORKDAYS(MAX($B122,K$3),MIN($F122,K$3+4),'Public holidays'!$A$4:$A$60)*IF(AND($D122="Yes",$B122=$F122),0.5,1)))</f>
      </c>
      <c r="L122" s="14">
        <f>IF(OR($A122="",$B122="",L$3=""),0,IF(OR($B122&gt;L$3+4,$F122&lt;L$3),0,NETWORKDAYS(MAX($B122,L$3),MIN($F122,L$3+4),'Public holidays'!$A$4:$A$60)*IF(AND($D122="Yes",$B122=$F122),0.5,1)))</f>
      </c>
      <c r="M122" s="14">
        <f>IF(OR($A122="",$B122="",M$3=""),0,IF(OR($B122&gt;M$3+4,$F122&lt;M$3),0,NETWORKDAYS(MAX($B122,M$3),MIN($F122,M$3+4),'Public holidays'!$A$4:$A$60)*IF(AND($D122="Yes",$B122=$F122),0.5,1)))</f>
      </c>
      <c r="N122" s="14">
        <f>IF(OR($A122="",$B122="",N$3=""),0,IF(OR($B122&gt;N$3+4,$F122&lt;N$3),0,NETWORKDAYS(MAX($B122,N$3),MIN($F122,N$3+4),'Public holidays'!$A$4:$A$60)*IF(AND($D122="Yes",$B122=$F122),0.5,1)))</f>
      </c>
      <c r="O122" s="14">
        <f>IF(OR($A122="",$B122="",O$3=""),0,IF(OR($B122&gt;O$3+4,$F122&lt;O$3),0,NETWORKDAYS(MAX($B122,O$3),MIN($F122,O$3+4),'Public holidays'!$A$4:$A$60)*IF(AND($D122="Yes",$B122=$F122),0.5,1)))</f>
      </c>
      <c r="P122" s="14">
        <f>IF(OR($A122="",$B122="",P$3=""),0,IF(OR($B122&gt;P$3+4,$F122&lt;P$3),0,NETWORKDAYS(MAX($B122,P$3),MIN($F122,P$3+4),'Public holidays'!$A$4:$A$60)*IF(AND($D122="Yes",$B122=$F122),0.5,1)))</f>
      </c>
      <c r="Q122" s="14">
        <f>IF(OR($A122="",$B122="",Q$3=""),0,IF(OR($B122&gt;Q$3+4,$F122&lt;Q$3),0,NETWORKDAYS(MAX($B122,Q$3),MIN($F122,Q$3+4),'Public holidays'!$A$4:$A$60)*IF(AND($D122="Yes",$B122=$F122),0.5,1)))</f>
      </c>
      <c r="R122" s="14">
        <f>IF(OR($A122="",$B122="",R$3=""),0,IF(OR($B122&gt;R$3+4,$F122&lt;R$3),0,NETWORKDAYS(MAX($B122,R$3),MIN($F122,R$3+4),'Public holidays'!$A$4:$A$60)*IF(AND($D122="Yes",$B122=$F122),0.5,1)))</f>
      </c>
    </row>
    <row r="123" spans="1:18">
      <c r="A123" s="4"/>
      <c r="B123" s="10"/>
      <c r="C123" s="10"/>
      <c r="D123" s="4"/>
      <c r="E123" s="4"/>
      <c r="F123">
        <f>IF($B123="","",IF($C123="",$B123,$C123))</f>
      </c>
      <c r="G123" s="14">
        <f>IF(OR($A123="",$B123="",G$3=""),0,IF(OR($B123&gt;G$3+4,$F123&lt;G$3),0,NETWORKDAYS(MAX($B123,G$3),MIN($F123,G$3+4),'Public holidays'!$A$4:$A$60)*IF(AND($D123="Yes",$B123=$F123),0.5,1)))</f>
      </c>
      <c r="H123" s="14">
        <f>IF(OR($A123="",$B123="",H$3=""),0,IF(OR($B123&gt;H$3+4,$F123&lt;H$3),0,NETWORKDAYS(MAX($B123,H$3),MIN($F123,H$3+4),'Public holidays'!$A$4:$A$60)*IF(AND($D123="Yes",$B123=$F123),0.5,1)))</f>
      </c>
      <c r="I123" s="14">
        <f>IF(OR($A123="",$B123="",I$3=""),0,IF(OR($B123&gt;I$3+4,$F123&lt;I$3),0,NETWORKDAYS(MAX($B123,I$3),MIN($F123,I$3+4),'Public holidays'!$A$4:$A$60)*IF(AND($D123="Yes",$B123=$F123),0.5,1)))</f>
      </c>
      <c r="J123" s="14">
        <f>IF(OR($A123="",$B123="",J$3=""),0,IF(OR($B123&gt;J$3+4,$F123&lt;J$3),0,NETWORKDAYS(MAX($B123,J$3),MIN($F123,J$3+4),'Public holidays'!$A$4:$A$60)*IF(AND($D123="Yes",$B123=$F123),0.5,1)))</f>
      </c>
      <c r="K123" s="14">
        <f>IF(OR($A123="",$B123="",K$3=""),0,IF(OR($B123&gt;K$3+4,$F123&lt;K$3),0,NETWORKDAYS(MAX($B123,K$3),MIN($F123,K$3+4),'Public holidays'!$A$4:$A$60)*IF(AND($D123="Yes",$B123=$F123),0.5,1)))</f>
      </c>
      <c r="L123" s="14">
        <f>IF(OR($A123="",$B123="",L$3=""),0,IF(OR($B123&gt;L$3+4,$F123&lt;L$3),0,NETWORKDAYS(MAX($B123,L$3),MIN($F123,L$3+4),'Public holidays'!$A$4:$A$60)*IF(AND($D123="Yes",$B123=$F123),0.5,1)))</f>
      </c>
      <c r="M123" s="14">
        <f>IF(OR($A123="",$B123="",M$3=""),0,IF(OR($B123&gt;M$3+4,$F123&lt;M$3),0,NETWORKDAYS(MAX($B123,M$3),MIN($F123,M$3+4),'Public holidays'!$A$4:$A$60)*IF(AND($D123="Yes",$B123=$F123),0.5,1)))</f>
      </c>
      <c r="N123" s="14">
        <f>IF(OR($A123="",$B123="",N$3=""),0,IF(OR($B123&gt;N$3+4,$F123&lt;N$3),0,NETWORKDAYS(MAX($B123,N$3),MIN($F123,N$3+4),'Public holidays'!$A$4:$A$60)*IF(AND($D123="Yes",$B123=$F123),0.5,1)))</f>
      </c>
      <c r="O123" s="14">
        <f>IF(OR($A123="",$B123="",O$3=""),0,IF(OR($B123&gt;O$3+4,$F123&lt;O$3),0,NETWORKDAYS(MAX($B123,O$3),MIN($F123,O$3+4),'Public holidays'!$A$4:$A$60)*IF(AND($D123="Yes",$B123=$F123),0.5,1)))</f>
      </c>
      <c r="P123" s="14">
        <f>IF(OR($A123="",$B123="",P$3=""),0,IF(OR($B123&gt;P$3+4,$F123&lt;P$3),0,NETWORKDAYS(MAX($B123,P$3),MIN($F123,P$3+4),'Public holidays'!$A$4:$A$60)*IF(AND($D123="Yes",$B123=$F123),0.5,1)))</f>
      </c>
      <c r="Q123" s="14">
        <f>IF(OR($A123="",$B123="",Q$3=""),0,IF(OR($B123&gt;Q$3+4,$F123&lt;Q$3),0,NETWORKDAYS(MAX($B123,Q$3),MIN($F123,Q$3+4),'Public holidays'!$A$4:$A$60)*IF(AND($D123="Yes",$B123=$F123),0.5,1)))</f>
      </c>
      <c r="R123" s="14">
        <f>IF(OR($A123="",$B123="",R$3=""),0,IF(OR($B123&gt;R$3+4,$F123&lt;R$3),0,NETWORKDAYS(MAX($B123,R$3),MIN($F123,R$3+4),'Public holidays'!$A$4:$A$60)*IF(AND($D123="Yes",$B123=$F123),0.5,1)))</f>
      </c>
    </row>
    <row r="124" spans="1:18">
      <c r="A124" s="4"/>
      <c r="B124" s="10"/>
      <c r="C124" s="10"/>
      <c r="D124" s="4"/>
      <c r="E124" s="4"/>
      <c r="F124">
        <f>IF($B124="","",IF($C124="",$B124,$C124))</f>
      </c>
      <c r="G124" s="14">
        <f>IF(OR($A124="",$B124="",G$3=""),0,IF(OR($B124&gt;G$3+4,$F124&lt;G$3),0,NETWORKDAYS(MAX($B124,G$3),MIN($F124,G$3+4),'Public holidays'!$A$4:$A$60)*IF(AND($D124="Yes",$B124=$F124),0.5,1)))</f>
      </c>
      <c r="H124" s="14">
        <f>IF(OR($A124="",$B124="",H$3=""),0,IF(OR($B124&gt;H$3+4,$F124&lt;H$3),0,NETWORKDAYS(MAX($B124,H$3),MIN($F124,H$3+4),'Public holidays'!$A$4:$A$60)*IF(AND($D124="Yes",$B124=$F124),0.5,1)))</f>
      </c>
      <c r="I124" s="14">
        <f>IF(OR($A124="",$B124="",I$3=""),0,IF(OR($B124&gt;I$3+4,$F124&lt;I$3),0,NETWORKDAYS(MAX($B124,I$3),MIN($F124,I$3+4),'Public holidays'!$A$4:$A$60)*IF(AND($D124="Yes",$B124=$F124),0.5,1)))</f>
      </c>
      <c r="J124" s="14">
        <f>IF(OR($A124="",$B124="",J$3=""),0,IF(OR($B124&gt;J$3+4,$F124&lt;J$3),0,NETWORKDAYS(MAX($B124,J$3),MIN($F124,J$3+4),'Public holidays'!$A$4:$A$60)*IF(AND($D124="Yes",$B124=$F124),0.5,1)))</f>
      </c>
      <c r="K124" s="14">
        <f>IF(OR($A124="",$B124="",K$3=""),0,IF(OR($B124&gt;K$3+4,$F124&lt;K$3),0,NETWORKDAYS(MAX($B124,K$3),MIN($F124,K$3+4),'Public holidays'!$A$4:$A$60)*IF(AND($D124="Yes",$B124=$F124),0.5,1)))</f>
      </c>
      <c r="L124" s="14">
        <f>IF(OR($A124="",$B124="",L$3=""),0,IF(OR($B124&gt;L$3+4,$F124&lt;L$3),0,NETWORKDAYS(MAX($B124,L$3),MIN($F124,L$3+4),'Public holidays'!$A$4:$A$60)*IF(AND($D124="Yes",$B124=$F124),0.5,1)))</f>
      </c>
      <c r="M124" s="14">
        <f>IF(OR($A124="",$B124="",M$3=""),0,IF(OR($B124&gt;M$3+4,$F124&lt;M$3),0,NETWORKDAYS(MAX($B124,M$3),MIN($F124,M$3+4),'Public holidays'!$A$4:$A$60)*IF(AND($D124="Yes",$B124=$F124),0.5,1)))</f>
      </c>
      <c r="N124" s="14">
        <f>IF(OR($A124="",$B124="",N$3=""),0,IF(OR($B124&gt;N$3+4,$F124&lt;N$3),0,NETWORKDAYS(MAX($B124,N$3),MIN($F124,N$3+4),'Public holidays'!$A$4:$A$60)*IF(AND($D124="Yes",$B124=$F124),0.5,1)))</f>
      </c>
      <c r="O124" s="14">
        <f>IF(OR($A124="",$B124="",O$3=""),0,IF(OR($B124&gt;O$3+4,$F124&lt;O$3),0,NETWORKDAYS(MAX($B124,O$3),MIN($F124,O$3+4),'Public holidays'!$A$4:$A$60)*IF(AND($D124="Yes",$B124=$F124),0.5,1)))</f>
      </c>
      <c r="P124" s="14">
        <f>IF(OR($A124="",$B124="",P$3=""),0,IF(OR($B124&gt;P$3+4,$F124&lt;P$3),0,NETWORKDAYS(MAX($B124,P$3),MIN($F124,P$3+4),'Public holidays'!$A$4:$A$60)*IF(AND($D124="Yes",$B124=$F124),0.5,1)))</f>
      </c>
      <c r="Q124" s="14">
        <f>IF(OR($A124="",$B124="",Q$3=""),0,IF(OR($B124&gt;Q$3+4,$F124&lt;Q$3),0,NETWORKDAYS(MAX($B124,Q$3),MIN($F124,Q$3+4),'Public holidays'!$A$4:$A$60)*IF(AND($D124="Yes",$B124=$F124),0.5,1)))</f>
      </c>
      <c r="R124" s="14">
        <f>IF(OR($A124="",$B124="",R$3=""),0,IF(OR($B124&gt;R$3+4,$F124&lt;R$3),0,NETWORKDAYS(MAX($B124,R$3),MIN($F124,R$3+4),'Public holidays'!$A$4:$A$60)*IF(AND($D124="Yes",$B124=$F124),0.5,1)))</f>
      </c>
    </row>
    <row r="125" spans="1:18">
      <c r="A125" s="4"/>
      <c r="B125" s="10"/>
      <c r="C125" s="10"/>
      <c r="D125" s="4"/>
      <c r="E125" s="4"/>
      <c r="F125">
        <f>IF($B125="","",IF($C125="",$B125,$C125))</f>
      </c>
      <c r="G125" s="14">
        <f>IF(OR($A125="",$B125="",G$3=""),0,IF(OR($B125&gt;G$3+4,$F125&lt;G$3),0,NETWORKDAYS(MAX($B125,G$3),MIN($F125,G$3+4),'Public holidays'!$A$4:$A$60)*IF(AND($D125="Yes",$B125=$F125),0.5,1)))</f>
      </c>
      <c r="H125" s="14">
        <f>IF(OR($A125="",$B125="",H$3=""),0,IF(OR($B125&gt;H$3+4,$F125&lt;H$3),0,NETWORKDAYS(MAX($B125,H$3),MIN($F125,H$3+4),'Public holidays'!$A$4:$A$60)*IF(AND($D125="Yes",$B125=$F125),0.5,1)))</f>
      </c>
      <c r="I125" s="14">
        <f>IF(OR($A125="",$B125="",I$3=""),0,IF(OR($B125&gt;I$3+4,$F125&lt;I$3),0,NETWORKDAYS(MAX($B125,I$3),MIN($F125,I$3+4),'Public holidays'!$A$4:$A$60)*IF(AND($D125="Yes",$B125=$F125),0.5,1)))</f>
      </c>
      <c r="J125" s="14">
        <f>IF(OR($A125="",$B125="",J$3=""),0,IF(OR($B125&gt;J$3+4,$F125&lt;J$3),0,NETWORKDAYS(MAX($B125,J$3),MIN($F125,J$3+4),'Public holidays'!$A$4:$A$60)*IF(AND($D125="Yes",$B125=$F125),0.5,1)))</f>
      </c>
      <c r="K125" s="14">
        <f>IF(OR($A125="",$B125="",K$3=""),0,IF(OR($B125&gt;K$3+4,$F125&lt;K$3),0,NETWORKDAYS(MAX($B125,K$3),MIN($F125,K$3+4),'Public holidays'!$A$4:$A$60)*IF(AND($D125="Yes",$B125=$F125),0.5,1)))</f>
      </c>
      <c r="L125" s="14">
        <f>IF(OR($A125="",$B125="",L$3=""),0,IF(OR($B125&gt;L$3+4,$F125&lt;L$3),0,NETWORKDAYS(MAX($B125,L$3),MIN($F125,L$3+4),'Public holidays'!$A$4:$A$60)*IF(AND($D125="Yes",$B125=$F125),0.5,1)))</f>
      </c>
      <c r="M125" s="14">
        <f>IF(OR($A125="",$B125="",M$3=""),0,IF(OR($B125&gt;M$3+4,$F125&lt;M$3),0,NETWORKDAYS(MAX($B125,M$3),MIN($F125,M$3+4),'Public holidays'!$A$4:$A$60)*IF(AND($D125="Yes",$B125=$F125),0.5,1)))</f>
      </c>
      <c r="N125" s="14">
        <f>IF(OR($A125="",$B125="",N$3=""),0,IF(OR($B125&gt;N$3+4,$F125&lt;N$3),0,NETWORKDAYS(MAX($B125,N$3),MIN($F125,N$3+4),'Public holidays'!$A$4:$A$60)*IF(AND($D125="Yes",$B125=$F125),0.5,1)))</f>
      </c>
      <c r="O125" s="14">
        <f>IF(OR($A125="",$B125="",O$3=""),0,IF(OR($B125&gt;O$3+4,$F125&lt;O$3),0,NETWORKDAYS(MAX($B125,O$3),MIN($F125,O$3+4),'Public holidays'!$A$4:$A$60)*IF(AND($D125="Yes",$B125=$F125),0.5,1)))</f>
      </c>
      <c r="P125" s="14">
        <f>IF(OR($A125="",$B125="",P$3=""),0,IF(OR($B125&gt;P$3+4,$F125&lt;P$3),0,NETWORKDAYS(MAX($B125,P$3),MIN($F125,P$3+4),'Public holidays'!$A$4:$A$60)*IF(AND($D125="Yes",$B125=$F125),0.5,1)))</f>
      </c>
      <c r="Q125" s="14">
        <f>IF(OR($A125="",$B125="",Q$3=""),0,IF(OR($B125&gt;Q$3+4,$F125&lt;Q$3),0,NETWORKDAYS(MAX($B125,Q$3),MIN($F125,Q$3+4),'Public holidays'!$A$4:$A$60)*IF(AND($D125="Yes",$B125=$F125),0.5,1)))</f>
      </c>
      <c r="R125" s="14">
        <f>IF(OR($A125="",$B125="",R$3=""),0,IF(OR($B125&gt;R$3+4,$F125&lt;R$3),0,NETWORKDAYS(MAX($B125,R$3),MIN($F125,R$3+4),'Public holidays'!$A$4:$A$60)*IF(AND($D125="Yes",$B125=$F125),0.5,1)))</f>
      </c>
    </row>
    <row r="126" spans="1:18">
      <c r="A126" s="4"/>
      <c r="B126" s="10"/>
      <c r="C126" s="10"/>
      <c r="D126" s="4"/>
      <c r="E126" s="4"/>
      <c r="F126">
        <f>IF($B126="","",IF($C126="",$B126,$C126))</f>
      </c>
      <c r="G126" s="14">
        <f>IF(OR($A126="",$B126="",G$3=""),0,IF(OR($B126&gt;G$3+4,$F126&lt;G$3),0,NETWORKDAYS(MAX($B126,G$3),MIN($F126,G$3+4),'Public holidays'!$A$4:$A$60)*IF(AND($D126="Yes",$B126=$F126),0.5,1)))</f>
      </c>
      <c r="H126" s="14">
        <f>IF(OR($A126="",$B126="",H$3=""),0,IF(OR($B126&gt;H$3+4,$F126&lt;H$3),0,NETWORKDAYS(MAX($B126,H$3),MIN($F126,H$3+4),'Public holidays'!$A$4:$A$60)*IF(AND($D126="Yes",$B126=$F126),0.5,1)))</f>
      </c>
      <c r="I126" s="14">
        <f>IF(OR($A126="",$B126="",I$3=""),0,IF(OR($B126&gt;I$3+4,$F126&lt;I$3),0,NETWORKDAYS(MAX($B126,I$3),MIN($F126,I$3+4),'Public holidays'!$A$4:$A$60)*IF(AND($D126="Yes",$B126=$F126),0.5,1)))</f>
      </c>
      <c r="J126" s="14">
        <f>IF(OR($A126="",$B126="",J$3=""),0,IF(OR($B126&gt;J$3+4,$F126&lt;J$3),0,NETWORKDAYS(MAX($B126,J$3),MIN($F126,J$3+4),'Public holidays'!$A$4:$A$60)*IF(AND($D126="Yes",$B126=$F126),0.5,1)))</f>
      </c>
      <c r="K126" s="14">
        <f>IF(OR($A126="",$B126="",K$3=""),0,IF(OR($B126&gt;K$3+4,$F126&lt;K$3),0,NETWORKDAYS(MAX($B126,K$3),MIN($F126,K$3+4),'Public holidays'!$A$4:$A$60)*IF(AND($D126="Yes",$B126=$F126),0.5,1)))</f>
      </c>
      <c r="L126" s="14">
        <f>IF(OR($A126="",$B126="",L$3=""),0,IF(OR($B126&gt;L$3+4,$F126&lt;L$3),0,NETWORKDAYS(MAX($B126,L$3),MIN($F126,L$3+4),'Public holidays'!$A$4:$A$60)*IF(AND($D126="Yes",$B126=$F126),0.5,1)))</f>
      </c>
      <c r="M126" s="14">
        <f>IF(OR($A126="",$B126="",M$3=""),0,IF(OR($B126&gt;M$3+4,$F126&lt;M$3),0,NETWORKDAYS(MAX($B126,M$3),MIN($F126,M$3+4),'Public holidays'!$A$4:$A$60)*IF(AND($D126="Yes",$B126=$F126),0.5,1)))</f>
      </c>
      <c r="N126" s="14">
        <f>IF(OR($A126="",$B126="",N$3=""),0,IF(OR($B126&gt;N$3+4,$F126&lt;N$3),0,NETWORKDAYS(MAX($B126,N$3),MIN($F126,N$3+4),'Public holidays'!$A$4:$A$60)*IF(AND($D126="Yes",$B126=$F126),0.5,1)))</f>
      </c>
      <c r="O126" s="14">
        <f>IF(OR($A126="",$B126="",O$3=""),0,IF(OR($B126&gt;O$3+4,$F126&lt;O$3),0,NETWORKDAYS(MAX($B126,O$3),MIN($F126,O$3+4),'Public holidays'!$A$4:$A$60)*IF(AND($D126="Yes",$B126=$F126),0.5,1)))</f>
      </c>
      <c r="P126" s="14">
        <f>IF(OR($A126="",$B126="",P$3=""),0,IF(OR($B126&gt;P$3+4,$F126&lt;P$3),0,NETWORKDAYS(MAX($B126,P$3),MIN($F126,P$3+4),'Public holidays'!$A$4:$A$60)*IF(AND($D126="Yes",$B126=$F126),0.5,1)))</f>
      </c>
      <c r="Q126" s="14">
        <f>IF(OR($A126="",$B126="",Q$3=""),0,IF(OR($B126&gt;Q$3+4,$F126&lt;Q$3),0,NETWORKDAYS(MAX($B126,Q$3),MIN($F126,Q$3+4),'Public holidays'!$A$4:$A$60)*IF(AND($D126="Yes",$B126=$F126),0.5,1)))</f>
      </c>
      <c r="R126" s="14">
        <f>IF(OR($A126="",$B126="",R$3=""),0,IF(OR($B126&gt;R$3+4,$F126&lt;R$3),0,NETWORKDAYS(MAX($B126,R$3),MIN($F126,R$3+4),'Public holidays'!$A$4:$A$60)*IF(AND($D126="Yes",$B126=$F126),0.5,1)))</f>
      </c>
    </row>
    <row r="127" spans="1:18">
      <c r="A127" s="4"/>
      <c r="B127" s="10"/>
      <c r="C127" s="10"/>
      <c r="D127" s="4"/>
      <c r="E127" s="4"/>
      <c r="F127">
        <f>IF($B127="","",IF($C127="",$B127,$C127))</f>
      </c>
      <c r="G127" s="14">
        <f>IF(OR($A127="",$B127="",G$3=""),0,IF(OR($B127&gt;G$3+4,$F127&lt;G$3),0,NETWORKDAYS(MAX($B127,G$3),MIN($F127,G$3+4),'Public holidays'!$A$4:$A$60)*IF(AND($D127="Yes",$B127=$F127),0.5,1)))</f>
      </c>
      <c r="H127" s="14">
        <f>IF(OR($A127="",$B127="",H$3=""),0,IF(OR($B127&gt;H$3+4,$F127&lt;H$3),0,NETWORKDAYS(MAX($B127,H$3),MIN($F127,H$3+4),'Public holidays'!$A$4:$A$60)*IF(AND($D127="Yes",$B127=$F127),0.5,1)))</f>
      </c>
      <c r="I127" s="14">
        <f>IF(OR($A127="",$B127="",I$3=""),0,IF(OR($B127&gt;I$3+4,$F127&lt;I$3),0,NETWORKDAYS(MAX($B127,I$3),MIN($F127,I$3+4),'Public holidays'!$A$4:$A$60)*IF(AND($D127="Yes",$B127=$F127),0.5,1)))</f>
      </c>
      <c r="J127" s="14">
        <f>IF(OR($A127="",$B127="",J$3=""),0,IF(OR($B127&gt;J$3+4,$F127&lt;J$3),0,NETWORKDAYS(MAX($B127,J$3),MIN($F127,J$3+4),'Public holidays'!$A$4:$A$60)*IF(AND($D127="Yes",$B127=$F127),0.5,1)))</f>
      </c>
      <c r="K127" s="14">
        <f>IF(OR($A127="",$B127="",K$3=""),0,IF(OR($B127&gt;K$3+4,$F127&lt;K$3),0,NETWORKDAYS(MAX($B127,K$3),MIN($F127,K$3+4),'Public holidays'!$A$4:$A$60)*IF(AND($D127="Yes",$B127=$F127),0.5,1)))</f>
      </c>
      <c r="L127" s="14">
        <f>IF(OR($A127="",$B127="",L$3=""),0,IF(OR($B127&gt;L$3+4,$F127&lt;L$3),0,NETWORKDAYS(MAX($B127,L$3),MIN($F127,L$3+4),'Public holidays'!$A$4:$A$60)*IF(AND($D127="Yes",$B127=$F127),0.5,1)))</f>
      </c>
      <c r="M127" s="14">
        <f>IF(OR($A127="",$B127="",M$3=""),0,IF(OR($B127&gt;M$3+4,$F127&lt;M$3),0,NETWORKDAYS(MAX($B127,M$3),MIN($F127,M$3+4),'Public holidays'!$A$4:$A$60)*IF(AND($D127="Yes",$B127=$F127),0.5,1)))</f>
      </c>
      <c r="N127" s="14">
        <f>IF(OR($A127="",$B127="",N$3=""),0,IF(OR($B127&gt;N$3+4,$F127&lt;N$3),0,NETWORKDAYS(MAX($B127,N$3),MIN($F127,N$3+4),'Public holidays'!$A$4:$A$60)*IF(AND($D127="Yes",$B127=$F127),0.5,1)))</f>
      </c>
      <c r="O127" s="14">
        <f>IF(OR($A127="",$B127="",O$3=""),0,IF(OR($B127&gt;O$3+4,$F127&lt;O$3),0,NETWORKDAYS(MAX($B127,O$3),MIN($F127,O$3+4),'Public holidays'!$A$4:$A$60)*IF(AND($D127="Yes",$B127=$F127),0.5,1)))</f>
      </c>
      <c r="P127" s="14">
        <f>IF(OR($A127="",$B127="",P$3=""),0,IF(OR($B127&gt;P$3+4,$F127&lt;P$3),0,NETWORKDAYS(MAX($B127,P$3),MIN($F127,P$3+4),'Public holidays'!$A$4:$A$60)*IF(AND($D127="Yes",$B127=$F127),0.5,1)))</f>
      </c>
      <c r="Q127" s="14">
        <f>IF(OR($A127="",$B127="",Q$3=""),0,IF(OR($B127&gt;Q$3+4,$F127&lt;Q$3),0,NETWORKDAYS(MAX($B127,Q$3),MIN($F127,Q$3+4),'Public holidays'!$A$4:$A$60)*IF(AND($D127="Yes",$B127=$F127),0.5,1)))</f>
      </c>
      <c r="R127" s="14">
        <f>IF(OR($A127="",$B127="",R$3=""),0,IF(OR($B127&gt;R$3+4,$F127&lt;R$3),0,NETWORKDAYS(MAX($B127,R$3),MIN($F127,R$3+4),'Public holidays'!$A$4:$A$60)*IF(AND($D127="Yes",$B127=$F127),0.5,1)))</f>
      </c>
    </row>
    <row r="128" spans="1:18">
      <c r="A128" s="4"/>
      <c r="B128" s="10"/>
      <c r="C128" s="10"/>
      <c r="D128" s="4"/>
      <c r="E128" s="4"/>
      <c r="F128">
        <f>IF($B128="","",IF($C128="",$B128,$C128))</f>
      </c>
      <c r="G128" s="14">
        <f>IF(OR($A128="",$B128="",G$3=""),0,IF(OR($B128&gt;G$3+4,$F128&lt;G$3),0,NETWORKDAYS(MAX($B128,G$3),MIN($F128,G$3+4),'Public holidays'!$A$4:$A$60)*IF(AND($D128="Yes",$B128=$F128),0.5,1)))</f>
      </c>
      <c r="H128" s="14">
        <f>IF(OR($A128="",$B128="",H$3=""),0,IF(OR($B128&gt;H$3+4,$F128&lt;H$3),0,NETWORKDAYS(MAX($B128,H$3),MIN($F128,H$3+4),'Public holidays'!$A$4:$A$60)*IF(AND($D128="Yes",$B128=$F128),0.5,1)))</f>
      </c>
      <c r="I128" s="14">
        <f>IF(OR($A128="",$B128="",I$3=""),0,IF(OR($B128&gt;I$3+4,$F128&lt;I$3),0,NETWORKDAYS(MAX($B128,I$3),MIN($F128,I$3+4),'Public holidays'!$A$4:$A$60)*IF(AND($D128="Yes",$B128=$F128),0.5,1)))</f>
      </c>
      <c r="J128" s="14">
        <f>IF(OR($A128="",$B128="",J$3=""),0,IF(OR($B128&gt;J$3+4,$F128&lt;J$3),0,NETWORKDAYS(MAX($B128,J$3),MIN($F128,J$3+4),'Public holidays'!$A$4:$A$60)*IF(AND($D128="Yes",$B128=$F128),0.5,1)))</f>
      </c>
      <c r="K128" s="14">
        <f>IF(OR($A128="",$B128="",K$3=""),0,IF(OR($B128&gt;K$3+4,$F128&lt;K$3),0,NETWORKDAYS(MAX($B128,K$3),MIN($F128,K$3+4),'Public holidays'!$A$4:$A$60)*IF(AND($D128="Yes",$B128=$F128),0.5,1)))</f>
      </c>
      <c r="L128" s="14">
        <f>IF(OR($A128="",$B128="",L$3=""),0,IF(OR($B128&gt;L$3+4,$F128&lt;L$3),0,NETWORKDAYS(MAX($B128,L$3),MIN($F128,L$3+4),'Public holidays'!$A$4:$A$60)*IF(AND($D128="Yes",$B128=$F128),0.5,1)))</f>
      </c>
      <c r="M128" s="14">
        <f>IF(OR($A128="",$B128="",M$3=""),0,IF(OR($B128&gt;M$3+4,$F128&lt;M$3),0,NETWORKDAYS(MAX($B128,M$3),MIN($F128,M$3+4),'Public holidays'!$A$4:$A$60)*IF(AND($D128="Yes",$B128=$F128),0.5,1)))</f>
      </c>
      <c r="N128" s="14">
        <f>IF(OR($A128="",$B128="",N$3=""),0,IF(OR($B128&gt;N$3+4,$F128&lt;N$3),0,NETWORKDAYS(MAX($B128,N$3),MIN($F128,N$3+4),'Public holidays'!$A$4:$A$60)*IF(AND($D128="Yes",$B128=$F128),0.5,1)))</f>
      </c>
      <c r="O128" s="14">
        <f>IF(OR($A128="",$B128="",O$3=""),0,IF(OR($B128&gt;O$3+4,$F128&lt;O$3),0,NETWORKDAYS(MAX($B128,O$3),MIN($F128,O$3+4),'Public holidays'!$A$4:$A$60)*IF(AND($D128="Yes",$B128=$F128),0.5,1)))</f>
      </c>
      <c r="P128" s="14">
        <f>IF(OR($A128="",$B128="",P$3=""),0,IF(OR($B128&gt;P$3+4,$F128&lt;P$3),0,NETWORKDAYS(MAX($B128,P$3),MIN($F128,P$3+4),'Public holidays'!$A$4:$A$60)*IF(AND($D128="Yes",$B128=$F128),0.5,1)))</f>
      </c>
      <c r="Q128" s="14">
        <f>IF(OR($A128="",$B128="",Q$3=""),0,IF(OR($B128&gt;Q$3+4,$F128&lt;Q$3),0,NETWORKDAYS(MAX($B128,Q$3),MIN($F128,Q$3+4),'Public holidays'!$A$4:$A$60)*IF(AND($D128="Yes",$B128=$F128),0.5,1)))</f>
      </c>
      <c r="R128" s="14">
        <f>IF(OR($A128="",$B128="",R$3=""),0,IF(OR($B128&gt;R$3+4,$F128&lt;R$3),0,NETWORKDAYS(MAX($B128,R$3),MIN($F128,R$3+4),'Public holidays'!$A$4:$A$60)*IF(AND($D128="Yes",$B128=$F128),0.5,1)))</f>
      </c>
    </row>
    <row r="129" spans="1:18">
      <c r="A129" s="4"/>
      <c r="B129" s="10"/>
      <c r="C129" s="10"/>
      <c r="D129" s="4"/>
      <c r="E129" s="4"/>
      <c r="F129">
        <f>IF($B129="","",IF($C129="",$B129,$C129))</f>
      </c>
      <c r="G129" s="14">
        <f>IF(OR($A129="",$B129="",G$3=""),0,IF(OR($B129&gt;G$3+4,$F129&lt;G$3),0,NETWORKDAYS(MAX($B129,G$3),MIN($F129,G$3+4),'Public holidays'!$A$4:$A$60)*IF(AND($D129="Yes",$B129=$F129),0.5,1)))</f>
      </c>
      <c r="H129" s="14">
        <f>IF(OR($A129="",$B129="",H$3=""),0,IF(OR($B129&gt;H$3+4,$F129&lt;H$3),0,NETWORKDAYS(MAX($B129,H$3),MIN($F129,H$3+4),'Public holidays'!$A$4:$A$60)*IF(AND($D129="Yes",$B129=$F129),0.5,1)))</f>
      </c>
      <c r="I129" s="14">
        <f>IF(OR($A129="",$B129="",I$3=""),0,IF(OR($B129&gt;I$3+4,$F129&lt;I$3),0,NETWORKDAYS(MAX($B129,I$3),MIN($F129,I$3+4),'Public holidays'!$A$4:$A$60)*IF(AND($D129="Yes",$B129=$F129),0.5,1)))</f>
      </c>
      <c r="J129" s="14">
        <f>IF(OR($A129="",$B129="",J$3=""),0,IF(OR($B129&gt;J$3+4,$F129&lt;J$3),0,NETWORKDAYS(MAX($B129,J$3),MIN($F129,J$3+4),'Public holidays'!$A$4:$A$60)*IF(AND($D129="Yes",$B129=$F129),0.5,1)))</f>
      </c>
      <c r="K129" s="14">
        <f>IF(OR($A129="",$B129="",K$3=""),0,IF(OR($B129&gt;K$3+4,$F129&lt;K$3),0,NETWORKDAYS(MAX($B129,K$3),MIN($F129,K$3+4),'Public holidays'!$A$4:$A$60)*IF(AND($D129="Yes",$B129=$F129),0.5,1)))</f>
      </c>
      <c r="L129" s="14">
        <f>IF(OR($A129="",$B129="",L$3=""),0,IF(OR($B129&gt;L$3+4,$F129&lt;L$3),0,NETWORKDAYS(MAX($B129,L$3),MIN($F129,L$3+4),'Public holidays'!$A$4:$A$60)*IF(AND($D129="Yes",$B129=$F129),0.5,1)))</f>
      </c>
      <c r="M129" s="14">
        <f>IF(OR($A129="",$B129="",M$3=""),0,IF(OR($B129&gt;M$3+4,$F129&lt;M$3),0,NETWORKDAYS(MAX($B129,M$3),MIN($F129,M$3+4),'Public holidays'!$A$4:$A$60)*IF(AND($D129="Yes",$B129=$F129),0.5,1)))</f>
      </c>
      <c r="N129" s="14">
        <f>IF(OR($A129="",$B129="",N$3=""),0,IF(OR($B129&gt;N$3+4,$F129&lt;N$3),0,NETWORKDAYS(MAX($B129,N$3),MIN($F129,N$3+4),'Public holidays'!$A$4:$A$60)*IF(AND($D129="Yes",$B129=$F129),0.5,1)))</f>
      </c>
      <c r="O129" s="14">
        <f>IF(OR($A129="",$B129="",O$3=""),0,IF(OR($B129&gt;O$3+4,$F129&lt;O$3),0,NETWORKDAYS(MAX($B129,O$3),MIN($F129,O$3+4),'Public holidays'!$A$4:$A$60)*IF(AND($D129="Yes",$B129=$F129),0.5,1)))</f>
      </c>
      <c r="P129" s="14">
        <f>IF(OR($A129="",$B129="",P$3=""),0,IF(OR($B129&gt;P$3+4,$F129&lt;P$3),0,NETWORKDAYS(MAX($B129,P$3),MIN($F129,P$3+4),'Public holidays'!$A$4:$A$60)*IF(AND($D129="Yes",$B129=$F129),0.5,1)))</f>
      </c>
      <c r="Q129" s="14">
        <f>IF(OR($A129="",$B129="",Q$3=""),0,IF(OR($B129&gt;Q$3+4,$F129&lt;Q$3),0,NETWORKDAYS(MAX($B129,Q$3),MIN($F129,Q$3+4),'Public holidays'!$A$4:$A$60)*IF(AND($D129="Yes",$B129=$F129),0.5,1)))</f>
      </c>
      <c r="R129" s="14">
        <f>IF(OR($A129="",$B129="",R$3=""),0,IF(OR($B129&gt;R$3+4,$F129&lt;R$3),0,NETWORKDAYS(MAX($B129,R$3),MIN($F129,R$3+4),'Public holidays'!$A$4:$A$60)*IF(AND($D129="Yes",$B129=$F129),0.5,1)))</f>
      </c>
    </row>
    <row r="130" spans="1:18">
      <c r="A130" s="4"/>
      <c r="B130" s="10"/>
      <c r="C130" s="10"/>
      <c r="D130" s="4"/>
      <c r="E130" s="4"/>
      <c r="F130">
        <f>IF($B130="","",IF($C130="",$B130,$C130))</f>
      </c>
      <c r="G130" s="14">
        <f>IF(OR($A130="",$B130="",G$3=""),0,IF(OR($B130&gt;G$3+4,$F130&lt;G$3),0,NETWORKDAYS(MAX($B130,G$3),MIN($F130,G$3+4),'Public holidays'!$A$4:$A$60)*IF(AND($D130="Yes",$B130=$F130),0.5,1)))</f>
      </c>
      <c r="H130" s="14">
        <f>IF(OR($A130="",$B130="",H$3=""),0,IF(OR($B130&gt;H$3+4,$F130&lt;H$3),0,NETWORKDAYS(MAX($B130,H$3),MIN($F130,H$3+4),'Public holidays'!$A$4:$A$60)*IF(AND($D130="Yes",$B130=$F130),0.5,1)))</f>
      </c>
      <c r="I130" s="14">
        <f>IF(OR($A130="",$B130="",I$3=""),0,IF(OR($B130&gt;I$3+4,$F130&lt;I$3),0,NETWORKDAYS(MAX($B130,I$3),MIN($F130,I$3+4),'Public holidays'!$A$4:$A$60)*IF(AND($D130="Yes",$B130=$F130),0.5,1)))</f>
      </c>
      <c r="J130" s="14">
        <f>IF(OR($A130="",$B130="",J$3=""),0,IF(OR($B130&gt;J$3+4,$F130&lt;J$3),0,NETWORKDAYS(MAX($B130,J$3),MIN($F130,J$3+4),'Public holidays'!$A$4:$A$60)*IF(AND($D130="Yes",$B130=$F130),0.5,1)))</f>
      </c>
      <c r="K130" s="14">
        <f>IF(OR($A130="",$B130="",K$3=""),0,IF(OR($B130&gt;K$3+4,$F130&lt;K$3),0,NETWORKDAYS(MAX($B130,K$3),MIN($F130,K$3+4),'Public holidays'!$A$4:$A$60)*IF(AND($D130="Yes",$B130=$F130),0.5,1)))</f>
      </c>
      <c r="L130" s="14">
        <f>IF(OR($A130="",$B130="",L$3=""),0,IF(OR($B130&gt;L$3+4,$F130&lt;L$3),0,NETWORKDAYS(MAX($B130,L$3),MIN($F130,L$3+4),'Public holidays'!$A$4:$A$60)*IF(AND($D130="Yes",$B130=$F130),0.5,1)))</f>
      </c>
      <c r="M130" s="14">
        <f>IF(OR($A130="",$B130="",M$3=""),0,IF(OR($B130&gt;M$3+4,$F130&lt;M$3),0,NETWORKDAYS(MAX($B130,M$3),MIN($F130,M$3+4),'Public holidays'!$A$4:$A$60)*IF(AND($D130="Yes",$B130=$F130),0.5,1)))</f>
      </c>
      <c r="N130" s="14">
        <f>IF(OR($A130="",$B130="",N$3=""),0,IF(OR($B130&gt;N$3+4,$F130&lt;N$3),0,NETWORKDAYS(MAX($B130,N$3),MIN($F130,N$3+4),'Public holidays'!$A$4:$A$60)*IF(AND($D130="Yes",$B130=$F130),0.5,1)))</f>
      </c>
      <c r="O130" s="14">
        <f>IF(OR($A130="",$B130="",O$3=""),0,IF(OR($B130&gt;O$3+4,$F130&lt;O$3),0,NETWORKDAYS(MAX($B130,O$3),MIN($F130,O$3+4),'Public holidays'!$A$4:$A$60)*IF(AND($D130="Yes",$B130=$F130),0.5,1)))</f>
      </c>
      <c r="P130" s="14">
        <f>IF(OR($A130="",$B130="",P$3=""),0,IF(OR($B130&gt;P$3+4,$F130&lt;P$3),0,NETWORKDAYS(MAX($B130,P$3),MIN($F130,P$3+4),'Public holidays'!$A$4:$A$60)*IF(AND($D130="Yes",$B130=$F130),0.5,1)))</f>
      </c>
      <c r="Q130" s="14">
        <f>IF(OR($A130="",$B130="",Q$3=""),0,IF(OR($B130&gt;Q$3+4,$F130&lt;Q$3),0,NETWORKDAYS(MAX($B130,Q$3),MIN($F130,Q$3+4),'Public holidays'!$A$4:$A$60)*IF(AND($D130="Yes",$B130=$F130),0.5,1)))</f>
      </c>
      <c r="R130" s="14">
        <f>IF(OR($A130="",$B130="",R$3=""),0,IF(OR($B130&gt;R$3+4,$F130&lt;R$3),0,NETWORKDAYS(MAX($B130,R$3),MIN($F130,R$3+4),'Public holidays'!$A$4:$A$60)*IF(AND($D130="Yes",$B130=$F130),0.5,1)))</f>
      </c>
    </row>
    <row r="131" spans="1:18">
      <c r="A131" s="4"/>
      <c r="B131" s="10"/>
      <c r="C131" s="10"/>
      <c r="D131" s="4"/>
      <c r="E131" s="4"/>
      <c r="F131">
        <f>IF($B131="","",IF($C131="",$B131,$C131))</f>
      </c>
      <c r="G131" s="14">
        <f>IF(OR($A131="",$B131="",G$3=""),0,IF(OR($B131&gt;G$3+4,$F131&lt;G$3),0,NETWORKDAYS(MAX($B131,G$3),MIN($F131,G$3+4),'Public holidays'!$A$4:$A$60)*IF(AND($D131="Yes",$B131=$F131),0.5,1)))</f>
      </c>
      <c r="H131" s="14">
        <f>IF(OR($A131="",$B131="",H$3=""),0,IF(OR($B131&gt;H$3+4,$F131&lt;H$3),0,NETWORKDAYS(MAX($B131,H$3),MIN($F131,H$3+4),'Public holidays'!$A$4:$A$60)*IF(AND($D131="Yes",$B131=$F131),0.5,1)))</f>
      </c>
      <c r="I131" s="14">
        <f>IF(OR($A131="",$B131="",I$3=""),0,IF(OR($B131&gt;I$3+4,$F131&lt;I$3),0,NETWORKDAYS(MAX($B131,I$3),MIN($F131,I$3+4),'Public holidays'!$A$4:$A$60)*IF(AND($D131="Yes",$B131=$F131),0.5,1)))</f>
      </c>
      <c r="J131" s="14">
        <f>IF(OR($A131="",$B131="",J$3=""),0,IF(OR($B131&gt;J$3+4,$F131&lt;J$3),0,NETWORKDAYS(MAX($B131,J$3),MIN($F131,J$3+4),'Public holidays'!$A$4:$A$60)*IF(AND($D131="Yes",$B131=$F131),0.5,1)))</f>
      </c>
      <c r="K131" s="14">
        <f>IF(OR($A131="",$B131="",K$3=""),0,IF(OR($B131&gt;K$3+4,$F131&lt;K$3),0,NETWORKDAYS(MAX($B131,K$3),MIN($F131,K$3+4),'Public holidays'!$A$4:$A$60)*IF(AND($D131="Yes",$B131=$F131),0.5,1)))</f>
      </c>
      <c r="L131" s="14">
        <f>IF(OR($A131="",$B131="",L$3=""),0,IF(OR($B131&gt;L$3+4,$F131&lt;L$3),0,NETWORKDAYS(MAX($B131,L$3),MIN($F131,L$3+4),'Public holidays'!$A$4:$A$60)*IF(AND($D131="Yes",$B131=$F131),0.5,1)))</f>
      </c>
      <c r="M131" s="14">
        <f>IF(OR($A131="",$B131="",M$3=""),0,IF(OR($B131&gt;M$3+4,$F131&lt;M$3),0,NETWORKDAYS(MAX($B131,M$3),MIN($F131,M$3+4),'Public holidays'!$A$4:$A$60)*IF(AND($D131="Yes",$B131=$F131),0.5,1)))</f>
      </c>
      <c r="N131" s="14">
        <f>IF(OR($A131="",$B131="",N$3=""),0,IF(OR($B131&gt;N$3+4,$F131&lt;N$3),0,NETWORKDAYS(MAX($B131,N$3),MIN($F131,N$3+4),'Public holidays'!$A$4:$A$60)*IF(AND($D131="Yes",$B131=$F131),0.5,1)))</f>
      </c>
      <c r="O131" s="14">
        <f>IF(OR($A131="",$B131="",O$3=""),0,IF(OR($B131&gt;O$3+4,$F131&lt;O$3),0,NETWORKDAYS(MAX($B131,O$3),MIN($F131,O$3+4),'Public holidays'!$A$4:$A$60)*IF(AND($D131="Yes",$B131=$F131),0.5,1)))</f>
      </c>
      <c r="P131" s="14">
        <f>IF(OR($A131="",$B131="",P$3=""),0,IF(OR($B131&gt;P$3+4,$F131&lt;P$3),0,NETWORKDAYS(MAX($B131,P$3),MIN($F131,P$3+4),'Public holidays'!$A$4:$A$60)*IF(AND($D131="Yes",$B131=$F131),0.5,1)))</f>
      </c>
      <c r="Q131" s="14">
        <f>IF(OR($A131="",$B131="",Q$3=""),0,IF(OR($B131&gt;Q$3+4,$F131&lt;Q$3),0,NETWORKDAYS(MAX($B131,Q$3),MIN($F131,Q$3+4),'Public holidays'!$A$4:$A$60)*IF(AND($D131="Yes",$B131=$F131),0.5,1)))</f>
      </c>
      <c r="R131" s="14">
        <f>IF(OR($A131="",$B131="",R$3=""),0,IF(OR($B131&gt;R$3+4,$F131&lt;R$3),0,NETWORKDAYS(MAX($B131,R$3),MIN($F131,R$3+4),'Public holidays'!$A$4:$A$60)*IF(AND($D131="Yes",$B131=$F131),0.5,1)))</f>
      </c>
    </row>
    <row r="132" spans="1:18">
      <c r="A132" s="4"/>
      <c r="B132" s="10"/>
      <c r="C132" s="10"/>
      <c r="D132" s="4"/>
      <c r="E132" s="4"/>
      <c r="F132">
        <f>IF($B132="","",IF($C132="",$B132,$C132))</f>
      </c>
      <c r="G132" s="14">
        <f>IF(OR($A132="",$B132="",G$3=""),0,IF(OR($B132&gt;G$3+4,$F132&lt;G$3),0,NETWORKDAYS(MAX($B132,G$3),MIN($F132,G$3+4),'Public holidays'!$A$4:$A$60)*IF(AND($D132="Yes",$B132=$F132),0.5,1)))</f>
      </c>
      <c r="H132" s="14">
        <f>IF(OR($A132="",$B132="",H$3=""),0,IF(OR($B132&gt;H$3+4,$F132&lt;H$3),0,NETWORKDAYS(MAX($B132,H$3),MIN($F132,H$3+4),'Public holidays'!$A$4:$A$60)*IF(AND($D132="Yes",$B132=$F132),0.5,1)))</f>
      </c>
      <c r="I132" s="14">
        <f>IF(OR($A132="",$B132="",I$3=""),0,IF(OR($B132&gt;I$3+4,$F132&lt;I$3),0,NETWORKDAYS(MAX($B132,I$3),MIN($F132,I$3+4),'Public holidays'!$A$4:$A$60)*IF(AND($D132="Yes",$B132=$F132),0.5,1)))</f>
      </c>
      <c r="J132" s="14">
        <f>IF(OR($A132="",$B132="",J$3=""),0,IF(OR($B132&gt;J$3+4,$F132&lt;J$3),0,NETWORKDAYS(MAX($B132,J$3),MIN($F132,J$3+4),'Public holidays'!$A$4:$A$60)*IF(AND($D132="Yes",$B132=$F132),0.5,1)))</f>
      </c>
      <c r="K132" s="14">
        <f>IF(OR($A132="",$B132="",K$3=""),0,IF(OR($B132&gt;K$3+4,$F132&lt;K$3),0,NETWORKDAYS(MAX($B132,K$3),MIN($F132,K$3+4),'Public holidays'!$A$4:$A$60)*IF(AND($D132="Yes",$B132=$F132),0.5,1)))</f>
      </c>
      <c r="L132" s="14">
        <f>IF(OR($A132="",$B132="",L$3=""),0,IF(OR($B132&gt;L$3+4,$F132&lt;L$3),0,NETWORKDAYS(MAX($B132,L$3),MIN($F132,L$3+4),'Public holidays'!$A$4:$A$60)*IF(AND($D132="Yes",$B132=$F132),0.5,1)))</f>
      </c>
      <c r="M132" s="14">
        <f>IF(OR($A132="",$B132="",M$3=""),0,IF(OR($B132&gt;M$3+4,$F132&lt;M$3),0,NETWORKDAYS(MAX($B132,M$3),MIN($F132,M$3+4),'Public holidays'!$A$4:$A$60)*IF(AND($D132="Yes",$B132=$F132),0.5,1)))</f>
      </c>
      <c r="N132" s="14">
        <f>IF(OR($A132="",$B132="",N$3=""),0,IF(OR($B132&gt;N$3+4,$F132&lt;N$3),0,NETWORKDAYS(MAX($B132,N$3),MIN($F132,N$3+4),'Public holidays'!$A$4:$A$60)*IF(AND($D132="Yes",$B132=$F132),0.5,1)))</f>
      </c>
      <c r="O132" s="14">
        <f>IF(OR($A132="",$B132="",O$3=""),0,IF(OR($B132&gt;O$3+4,$F132&lt;O$3),0,NETWORKDAYS(MAX($B132,O$3),MIN($F132,O$3+4),'Public holidays'!$A$4:$A$60)*IF(AND($D132="Yes",$B132=$F132),0.5,1)))</f>
      </c>
      <c r="P132" s="14">
        <f>IF(OR($A132="",$B132="",P$3=""),0,IF(OR($B132&gt;P$3+4,$F132&lt;P$3),0,NETWORKDAYS(MAX($B132,P$3),MIN($F132,P$3+4),'Public holidays'!$A$4:$A$60)*IF(AND($D132="Yes",$B132=$F132),0.5,1)))</f>
      </c>
      <c r="Q132" s="14">
        <f>IF(OR($A132="",$B132="",Q$3=""),0,IF(OR($B132&gt;Q$3+4,$F132&lt;Q$3),0,NETWORKDAYS(MAX($B132,Q$3),MIN($F132,Q$3+4),'Public holidays'!$A$4:$A$60)*IF(AND($D132="Yes",$B132=$F132),0.5,1)))</f>
      </c>
      <c r="R132" s="14">
        <f>IF(OR($A132="",$B132="",R$3=""),0,IF(OR($B132&gt;R$3+4,$F132&lt;R$3),0,NETWORKDAYS(MAX($B132,R$3),MIN($F132,R$3+4),'Public holidays'!$A$4:$A$60)*IF(AND($D132="Yes",$B132=$F132),0.5,1)))</f>
      </c>
    </row>
    <row r="133" spans="1:18">
      <c r="A133" s="4"/>
      <c r="B133" s="10"/>
      <c r="C133" s="10"/>
      <c r="D133" s="4"/>
      <c r="E133" s="4"/>
      <c r="F133">
        <f>IF($B133="","",IF($C133="",$B133,$C133))</f>
      </c>
      <c r="G133" s="14">
        <f>IF(OR($A133="",$B133="",G$3=""),0,IF(OR($B133&gt;G$3+4,$F133&lt;G$3),0,NETWORKDAYS(MAX($B133,G$3),MIN($F133,G$3+4),'Public holidays'!$A$4:$A$60)*IF(AND($D133="Yes",$B133=$F133),0.5,1)))</f>
      </c>
      <c r="H133" s="14">
        <f>IF(OR($A133="",$B133="",H$3=""),0,IF(OR($B133&gt;H$3+4,$F133&lt;H$3),0,NETWORKDAYS(MAX($B133,H$3),MIN($F133,H$3+4),'Public holidays'!$A$4:$A$60)*IF(AND($D133="Yes",$B133=$F133),0.5,1)))</f>
      </c>
      <c r="I133" s="14">
        <f>IF(OR($A133="",$B133="",I$3=""),0,IF(OR($B133&gt;I$3+4,$F133&lt;I$3),0,NETWORKDAYS(MAX($B133,I$3),MIN($F133,I$3+4),'Public holidays'!$A$4:$A$60)*IF(AND($D133="Yes",$B133=$F133),0.5,1)))</f>
      </c>
      <c r="J133" s="14">
        <f>IF(OR($A133="",$B133="",J$3=""),0,IF(OR($B133&gt;J$3+4,$F133&lt;J$3),0,NETWORKDAYS(MAX($B133,J$3),MIN($F133,J$3+4),'Public holidays'!$A$4:$A$60)*IF(AND($D133="Yes",$B133=$F133),0.5,1)))</f>
      </c>
      <c r="K133" s="14">
        <f>IF(OR($A133="",$B133="",K$3=""),0,IF(OR($B133&gt;K$3+4,$F133&lt;K$3),0,NETWORKDAYS(MAX($B133,K$3),MIN($F133,K$3+4),'Public holidays'!$A$4:$A$60)*IF(AND($D133="Yes",$B133=$F133),0.5,1)))</f>
      </c>
      <c r="L133" s="14">
        <f>IF(OR($A133="",$B133="",L$3=""),0,IF(OR($B133&gt;L$3+4,$F133&lt;L$3),0,NETWORKDAYS(MAX($B133,L$3),MIN($F133,L$3+4),'Public holidays'!$A$4:$A$60)*IF(AND($D133="Yes",$B133=$F133),0.5,1)))</f>
      </c>
      <c r="M133" s="14">
        <f>IF(OR($A133="",$B133="",M$3=""),0,IF(OR($B133&gt;M$3+4,$F133&lt;M$3),0,NETWORKDAYS(MAX($B133,M$3),MIN($F133,M$3+4),'Public holidays'!$A$4:$A$60)*IF(AND($D133="Yes",$B133=$F133),0.5,1)))</f>
      </c>
      <c r="N133" s="14">
        <f>IF(OR($A133="",$B133="",N$3=""),0,IF(OR($B133&gt;N$3+4,$F133&lt;N$3),0,NETWORKDAYS(MAX($B133,N$3),MIN($F133,N$3+4),'Public holidays'!$A$4:$A$60)*IF(AND($D133="Yes",$B133=$F133),0.5,1)))</f>
      </c>
      <c r="O133" s="14">
        <f>IF(OR($A133="",$B133="",O$3=""),0,IF(OR($B133&gt;O$3+4,$F133&lt;O$3),0,NETWORKDAYS(MAX($B133,O$3),MIN($F133,O$3+4),'Public holidays'!$A$4:$A$60)*IF(AND($D133="Yes",$B133=$F133),0.5,1)))</f>
      </c>
      <c r="P133" s="14">
        <f>IF(OR($A133="",$B133="",P$3=""),0,IF(OR($B133&gt;P$3+4,$F133&lt;P$3),0,NETWORKDAYS(MAX($B133,P$3),MIN($F133,P$3+4),'Public holidays'!$A$4:$A$60)*IF(AND($D133="Yes",$B133=$F133),0.5,1)))</f>
      </c>
      <c r="Q133" s="14">
        <f>IF(OR($A133="",$B133="",Q$3=""),0,IF(OR($B133&gt;Q$3+4,$F133&lt;Q$3),0,NETWORKDAYS(MAX($B133,Q$3),MIN($F133,Q$3+4),'Public holidays'!$A$4:$A$60)*IF(AND($D133="Yes",$B133=$F133),0.5,1)))</f>
      </c>
      <c r="R133" s="14">
        <f>IF(OR($A133="",$B133="",R$3=""),0,IF(OR($B133&gt;R$3+4,$F133&lt;R$3),0,NETWORKDAYS(MAX($B133,R$3),MIN($F133,R$3+4),'Public holidays'!$A$4:$A$60)*IF(AND($D133="Yes",$B133=$F133),0.5,1)))</f>
      </c>
    </row>
    <row r="134" spans="1:18">
      <c r="A134" s="4"/>
      <c r="B134" s="10"/>
      <c r="C134" s="10"/>
      <c r="D134" s="4"/>
      <c r="E134" s="4"/>
      <c r="F134">
        <f>IF($B134="","",IF($C134="",$B134,$C134))</f>
      </c>
      <c r="G134" s="14">
        <f>IF(OR($A134="",$B134="",G$3=""),0,IF(OR($B134&gt;G$3+4,$F134&lt;G$3),0,NETWORKDAYS(MAX($B134,G$3),MIN($F134,G$3+4),'Public holidays'!$A$4:$A$60)*IF(AND($D134="Yes",$B134=$F134),0.5,1)))</f>
      </c>
      <c r="H134" s="14">
        <f>IF(OR($A134="",$B134="",H$3=""),0,IF(OR($B134&gt;H$3+4,$F134&lt;H$3),0,NETWORKDAYS(MAX($B134,H$3),MIN($F134,H$3+4),'Public holidays'!$A$4:$A$60)*IF(AND($D134="Yes",$B134=$F134),0.5,1)))</f>
      </c>
      <c r="I134" s="14">
        <f>IF(OR($A134="",$B134="",I$3=""),0,IF(OR($B134&gt;I$3+4,$F134&lt;I$3),0,NETWORKDAYS(MAX($B134,I$3),MIN($F134,I$3+4),'Public holidays'!$A$4:$A$60)*IF(AND($D134="Yes",$B134=$F134),0.5,1)))</f>
      </c>
      <c r="J134" s="14">
        <f>IF(OR($A134="",$B134="",J$3=""),0,IF(OR($B134&gt;J$3+4,$F134&lt;J$3),0,NETWORKDAYS(MAX($B134,J$3),MIN($F134,J$3+4),'Public holidays'!$A$4:$A$60)*IF(AND($D134="Yes",$B134=$F134),0.5,1)))</f>
      </c>
      <c r="K134" s="14">
        <f>IF(OR($A134="",$B134="",K$3=""),0,IF(OR($B134&gt;K$3+4,$F134&lt;K$3),0,NETWORKDAYS(MAX($B134,K$3),MIN($F134,K$3+4),'Public holidays'!$A$4:$A$60)*IF(AND($D134="Yes",$B134=$F134),0.5,1)))</f>
      </c>
      <c r="L134" s="14">
        <f>IF(OR($A134="",$B134="",L$3=""),0,IF(OR($B134&gt;L$3+4,$F134&lt;L$3),0,NETWORKDAYS(MAX($B134,L$3),MIN($F134,L$3+4),'Public holidays'!$A$4:$A$60)*IF(AND($D134="Yes",$B134=$F134),0.5,1)))</f>
      </c>
      <c r="M134" s="14">
        <f>IF(OR($A134="",$B134="",M$3=""),0,IF(OR($B134&gt;M$3+4,$F134&lt;M$3),0,NETWORKDAYS(MAX($B134,M$3),MIN($F134,M$3+4),'Public holidays'!$A$4:$A$60)*IF(AND($D134="Yes",$B134=$F134),0.5,1)))</f>
      </c>
      <c r="N134" s="14">
        <f>IF(OR($A134="",$B134="",N$3=""),0,IF(OR($B134&gt;N$3+4,$F134&lt;N$3),0,NETWORKDAYS(MAX($B134,N$3),MIN($F134,N$3+4),'Public holidays'!$A$4:$A$60)*IF(AND($D134="Yes",$B134=$F134),0.5,1)))</f>
      </c>
      <c r="O134" s="14">
        <f>IF(OR($A134="",$B134="",O$3=""),0,IF(OR($B134&gt;O$3+4,$F134&lt;O$3),0,NETWORKDAYS(MAX($B134,O$3),MIN($F134,O$3+4),'Public holidays'!$A$4:$A$60)*IF(AND($D134="Yes",$B134=$F134),0.5,1)))</f>
      </c>
      <c r="P134" s="14">
        <f>IF(OR($A134="",$B134="",P$3=""),0,IF(OR($B134&gt;P$3+4,$F134&lt;P$3),0,NETWORKDAYS(MAX($B134,P$3),MIN($F134,P$3+4),'Public holidays'!$A$4:$A$60)*IF(AND($D134="Yes",$B134=$F134),0.5,1)))</f>
      </c>
      <c r="Q134" s="14">
        <f>IF(OR($A134="",$B134="",Q$3=""),0,IF(OR($B134&gt;Q$3+4,$F134&lt;Q$3),0,NETWORKDAYS(MAX($B134,Q$3),MIN($F134,Q$3+4),'Public holidays'!$A$4:$A$60)*IF(AND($D134="Yes",$B134=$F134),0.5,1)))</f>
      </c>
      <c r="R134" s="14">
        <f>IF(OR($A134="",$B134="",R$3=""),0,IF(OR($B134&gt;R$3+4,$F134&lt;R$3),0,NETWORKDAYS(MAX($B134,R$3),MIN($F134,R$3+4),'Public holidays'!$A$4:$A$60)*IF(AND($D134="Yes",$B134=$F134),0.5,1)))</f>
      </c>
    </row>
    <row r="135" spans="1:18">
      <c r="A135" s="4"/>
      <c r="B135" s="10"/>
      <c r="C135" s="10"/>
      <c r="D135" s="4"/>
      <c r="E135" s="4"/>
      <c r="F135">
        <f>IF($B135="","",IF($C135="",$B135,$C135))</f>
      </c>
      <c r="G135" s="14">
        <f>IF(OR($A135="",$B135="",G$3=""),0,IF(OR($B135&gt;G$3+4,$F135&lt;G$3),0,NETWORKDAYS(MAX($B135,G$3),MIN($F135,G$3+4),'Public holidays'!$A$4:$A$60)*IF(AND($D135="Yes",$B135=$F135),0.5,1)))</f>
      </c>
      <c r="H135" s="14">
        <f>IF(OR($A135="",$B135="",H$3=""),0,IF(OR($B135&gt;H$3+4,$F135&lt;H$3),0,NETWORKDAYS(MAX($B135,H$3),MIN($F135,H$3+4),'Public holidays'!$A$4:$A$60)*IF(AND($D135="Yes",$B135=$F135),0.5,1)))</f>
      </c>
      <c r="I135" s="14">
        <f>IF(OR($A135="",$B135="",I$3=""),0,IF(OR($B135&gt;I$3+4,$F135&lt;I$3),0,NETWORKDAYS(MAX($B135,I$3),MIN($F135,I$3+4),'Public holidays'!$A$4:$A$60)*IF(AND($D135="Yes",$B135=$F135),0.5,1)))</f>
      </c>
      <c r="J135" s="14">
        <f>IF(OR($A135="",$B135="",J$3=""),0,IF(OR($B135&gt;J$3+4,$F135&lt;J$3),0,NETWORKDAYS(MAX($B135,J$3),MIN($F135,J$3+4),'Public holidays'!$A$4:$A$60)*IF(AND($D135="Yes",$B135=$F135),0.5,1)))</f>
      </c>
      <c r="K135" s="14">
        <f>IF(OR($A135="",$B135="",K$3=""),0,IF(OR($B135&gt;K$3+4,$F135&lt;K$3),0,NETWORKDAYS(MAX($B135,K$3),MIN($F135,K$3+4),'Public holidays'!$A$4:$A$60)*IF(AND($D135="Yes",$B135=$F135),0.5,1)))</f>
      </c>
      <c r="L135" s="14">
        <f>IF(OR($A135="",$B135="",L$3=""),0,IF(OR($B135&gt;L$3+4,$F135&lt;L$3),0,NETWORKDAYS(MAX($B135,L$3),MIN($F135,L$3+4),'Public holidays'!$A$4:$A$60)*IF(AND($D135="Yes",$B135=$F135),0.5,1)))</f>
      </c>
      <c r="M135" s="14">
        <f>IF(OR($A135="",$B135="",M$3=""),0,IF(OR($B135&gt;M$3+4,$F135&lt;M$3),0,NETWORKDAYS(MAX($B135,M$3),MIN($F135,M$3+4),'Public holidays'!$A$4:$A$60)*IF(AND($D135="Yes",$B135=$F135),0.5,1)))</f>
      </c>
      <c r="N135" s="14">
        <f>IF(OR($A135="",$B135="",N$3=""),0,IF(OR($B135&gt;N$3+4,$F135&lt;N$3),0,NETWORKDAYS(MAX($B135,N$3),MIN($F135,N$3+4),'Public holidays'!$A$4:$A$60)*IF(AND($D135="Yes",$B135=$F135),0.5,1)))</f>
      </c>
      <c r="O135" s="14">
        <f>IF(OR($A135="",$B135="",O$3=""),0,IF(OR($B135&gt;O$3+4,$F135&lt;O$3),0,NETWORKDAYS(MAX($B135,O$3),MIN($F135,O$3+4),'Public holidays'!$A$4:$A$60)*IF(AND($D135="Yes",$B135=$F135),0.5,1)))</f>
      </c>
      <c r="P135" s="14">
        <f>IF(OR($A135="",$B135="",P$3=""),0,IF(OR($B135&gt;P$3+4,$F135&lt;P$3),0,NETWORKDAYS(MAX($B135,P$3),MIN($F135,P$3+4),'Public holidays'!$A$4:$A$60)*IF(AND($D135="Yes",$B135=$F135),0.5,1)))</f>
      </c>
      <c r="Q135" s="14">
        <f>IF(OR($A135="",$B135="",Q$3=""),0,IF(OR($B135&gt;Q$3+4,$F135&lt;Q$3),0,NETWORKDAYS(MAX($B135,Q$3),MIN($F135,Q$3+4),'Public holidays'!$A$4:$A$60)*IF(AND($D135="Yes",$B135=$F135),0.5,1)))</f>
      </c>
      <c r="R135" s="14">
        <f>IF(OR($A135="",$B135="",R$3=""),0,IF(OR($B135&gt;R$3+4,$F135&lt;R$3),0,NETWORKDAYS(MAX($B135,R$3),MIN($F135,R$3+4),'Public holidays'!$A$4:$A$60)*IF(AND($D135="Yes",$B135=$F135),0.5,1)))</f>
      </c>
    </row>
    <row r="136" spans="1:18">
      <c r="A136" s="4"/>
      <c r="B136" s="10"/>
      <c r="C136" s="10"/>
      <c r="D136" s="4"/>
      <c r="E136" s="4"/>
      <c r="F136">
        <f>IF($B136="","",IF($C136="",$B136,$C136))</f>
      </c>
      <c r="G136" s="14">
        <f>IF(OR($A136="",$B136="",G$3=""),0,IF(OR($B136&gt;G$3+4,$F136&lt;G$3),0,NETWORKDAYS(MAX($B136,G$3),MIN($F136,G$3+4),'Public holidays'!$A$4:$A$60)*IF(AND($D136="Yes",$B136=$F136),0.5,1)))</f>
      </c>
      <c r="H136" s="14">
        <f>IF(OR($A136="",$B136="",H$3=""),0,IF(OR($B136&gt;H$3+4,$F136&lt;H$3),0,NETWORKDAYS(MAX($B136,H$3),MIN($F136,H$3+4),'Public holidays'!$A$4:$A$60)*IF(AND($D136="Yes",$B136=$F136),0.5,1)))</f>
      </c>
      <c r="I136" s="14">
        <f>IF(OR($A136="",$B136="",I$3=""),0,IF(OR($B136&gt;I$3+4,$F136&lt;I$3),0,NETWORKDAYS(MAX($B136,I$3),MIN($F136,I$3+4),'Public holidays'!$A$4:$A$60)*IF(AND($D136="Yes",$B136=$F136),0.5,1)))</f>
      </c>
      <c r="J136" s="14">
        <f>IF(OR($A136="",$B136="",J$3=""),0,IF(OR($B136&gt;J$3+4,$F136&lt;J$3),0,NETWORKDAYS(MAX($B136,J$3),MIN($F136,J$3+4),'Public holidays'!$A$4:$A$60)*IF(AND($D136="Yes",$B136=$F136),0.5,1)))</f>
      </c>
      <c r="K136" s="14">
        <f>IF(OR($A136="",$B136="",K$3=""),0,IF(OR($B136&gt;K$3+4,$F136&lt;K$3),0,NETWORKDAYS(MAX($B136,K$3),MIN($F136,K$3+4),'Public holidays'!$A$4:$A$60)*IF(AND($D136="Yes",$B136=$F136),0.5,1)))</f>
      </c>
      <c r="L136" s="14">
        <f>IF(OR($A136="",$B136="",L$3=""),0,IF(OR($B136&gt;L$3+4,$F136&lt;L$3),0,NETWORKDAYS(MAX($B136,L$3),MIN($F136,L$3+4),'Public holidays'!$A$4:$A$60)*IF(AND($D136="Yes",$B136=$F136),0.5,1)))</f>
      </c>
      <c r="M136" s="14">
        <f>IF(OR($A136="",$B136="",M$3=""),0,IF(OR($B136&gt;M$3+4,$F136&lt;M$3),0,NETWORKDAYS(MAX($B136,M$3),MIN($F136,M$3+4),'Public holidays'!$A$4:$A$60)*IF(AND($D136="Yes",$B136=$F136),0.5,1)))</f>
      </c>
      <c r="N136" s="14">
        <f>IF(OR($A136="",$B136="",N$3=""),0,IF(OR($B136&gt;N$3+4,$F136&lt;N$3),0,NETWORKDAYS(MAX($B136,N$3),MIN($F136,N$3+4),'Public holidays'!$A$4:$A$60)*IF(AND($D136="Yes",$B136=$F136),0.5,1)))</f>
      </c>
      <c r="O136" s="14">
        <f>IF(OR($A136="",$B136="",O$3=""),0,IF(OR($B136&gt;O$3+4,$F136&lt;O$3),0,NETWORKDAYS(MAX($B136,O$3),MIN($F136,O$3+4),'Public holidays'!$A$4:$A$60)*IF(AND($D136="Yes",$B136=$F136),0.5,1)))</f>
      </c>
      <c r="P136" s="14">
        <f>IF(OR($A136="",$B136="",P$3=""),0,IF(OR($B136&gt;P$3+4,$F136&lt;P$3),0,NETWORKDAYS(MAX($B136,P$3),MIN($F136,P$3+4),'Public holidays'!$A$4:$A$60)*IF(AND($D136="Yes",$B136=$F136),0.5,1)))</f>
      </c>
      <c r="Q136" s="14">
        <f>IF(OR($A136="",$B136="",Q$3=""),0,IF(OR($B136&gt;Q$3+4,$F136&lt;Q$3),0,NETWORKDAYS(MAX($B136,Q$3),MIN($F136,Q$3+4),'Public holidays'!$A$4:$A$60)*IF(AND($D136="Yes",$B136=$F136),0.5,1)))</f>
      </c>
      <c r="R136" s="14">
        <f>IF(OR($A136="",$B136="",R$3=""),0,IF(OR($B136&gt;R$3+4,$F136&lt;R$3),0,NETWORKDAYS(MAX($B136,R$3),MIN($F136,R$3+4),'Public holidays'!$A$4:$A$60)*IF(AND($D136="Yes",$B136=$F136),0.5,1)))</f>
      </c>
    </row>
    <row r="137" spans="1:18">
      <c r="A137" s="4"/>
      <c r="B137" s="10"/>
      <c r="C137" s="10"/>
      <c r="D137" s="4"/>
      <c r="E137" s="4"/>
      <c r="F137">
        <f>IF($B137="","",IF($C137="",$B137,$C137))</f>
      </c>
      <c r="G137" s="14">
        <f>IF(OR($A137="",$B137="",G$3=""),0,IF(OR($B137&gt;G$3+4,$F137&lt;G$3),0,NETWORKDAYS(MAX($B137,G$3),MIN($F137,G$3+4),'Public holidays'!$A$4:$A$60)*IF(AND($D137="Yes",$B137=$F137),0.5,1)))</f>
      </c>
      <c r="H137" s="14">
        <f>IF(OR($A137="",$B137="",H$3=""),0,IF(OR($B137&gt;H$3+4,$F137&lt;H$3),0,NETWORKDAYS(MAX($B137,H$3),MIN($F137,H$3+4),'Public holidays'!$A$4:$A$60)*IF(AND($D137="Yes",$B137=$F137),0.5,1)))</f>
      </c>
      <c r="I137" s="14">
        <f>IF(OR($A137="",$B137="",I$3=""),0,IF(OR($B137&gt;I$3+4,$F137&lt;I$3),0,NETWORKDAYS(MAX($B137,I$3),MIN($F137,I$3+4),'Public holidays'!$A$4:$A$60)*IF(AND($D137="Yes",$B137=$F137),0.5,1)))</f>
      </c>
      <c r="J137" s="14">
        <f>IF(OR($A137="",$B137="",J$3=""),0,IF(OR($B137&gt;J$3+4,$F137&lt;J$3),0,NETWORKDAYS(MAX($B137,J$3),MIN($F137,J$3+4),'Public holidays'!$A$4:$A$60)*IF(AND($D137="Yes",$B137=$F137),0.5,1)))</f>
      </c>
      <c r="K137" s="14">
        <f>IF(OR($A137="",$B137="",K$3=""),0,IF(OR($B137&gt;K$3+4,$F137&lt;K$3),0,NETWORKDAYS(MAX($B137,K$3),MIN($F137,K$3+4),'Public holidays'!$A$4:$A$60)*IF(AND($D137="Yes",$B137=$F137),0.5,1)))</f>
      </c>
      <c r="L137" s="14">
        <f>IF(OR($A137="",$B137="",L$3=""),0,IF(OR($B137&gt;L$3+4,$F137&lt;L$3),0,NETWORKDAYS(MAX($B137,L$3),MIN($F137,L$3+4),'Public holidays'!$A$4:$A$60)*IF(AND($D137="Yes",$B137=$F137),0.5,1)))</f>
      </c>
      <c r="M137" s="14">
        <f>IF(OR($A137="",$B137="",M$3=""),0,IF(OR($B137&gt;M$3+4,$F137&lt;M$3),0,NETWORKDAYS(MAX($B137,M$3),MIN($F137,M$3+4),'Public holidays'!$A$4:$A$60)*IF(AND($D137="Yes",$B137=$F137),0.5,1)))</f>
      </c>
      <c r="N137" s="14">
        <f>IF(OR($A137="",$B137="",N$3=""),0,IF(OR($B137&gt;N$3+4,$F137&lt;N$3),0,NETWORKDAYS(MAX($B137,N$3),MIN($F137,N$3+4),'Public holidays'!$A$4:$A$60)*IF(AND($D137="Yes",$B137=$F137),0.5,1)))</f>
      </c>
      <c r="O137" s="14">
        <f>IF(OR($A137="",$B137="",O$3=""),0,IF(OR($B137&gt;O$3+4,$F137&lt;O$3),0,NETWORKDAYS(MAX($B137,O$3),MIN($F137,O$3+4),'Public holidays'!$A$4:$A$60)*IF(AND($D137="Yes",$B137=$F137),0.5,1)))</f>
      </c>
      <c r="P137" s="14">
        <f>IF(OR($A137="",$B137="",P$3=""),0,IF(OR($B137&gt;P$3+4,$F137&lt;P$3),0,NETWORKDAYS(MAX($B137,P$3),MIN($F137,P$3+4),'Public holidays'!$A$4:$A$60)*IF(AND($D137="Yes",$B137=$F137),0.5,1)))</f>
      </c>
      <c r="Q137" s="14">
        <f>IF(OR($A137="",$B137="",Q$3=""),0,IF(OR($B137&gt;Q$3+4,$F137&lt;Q$3),0,NETWORKDAYS(MAX($B137,Q$3),MIN($F137,Q$3+4),'Public holidays'!$A$4:$A$60)*IF(AND($D137="Yes",$B137=$F137),0.5,1)))</f>
      </c>
      <c r="R137" s="14">
        <f>IF(OR($A137="",$B137="",R$3=""),0,IF(OR($B137&gt;R$3+4,$F137&lt;R$3),0,NETWORKDAYS(MAX($B137,R$3),MIN($F137,R$3+4),'Public holidays'!$A$4:$A$60)*IF(AND($D137="Yes",$B137=$F137),0.5,1)))</f>
      </c>
    </row>
    <row r="138" spans="1:18">
      <c r="A138" s="4"/>
      <c r="B138" s="10"/>
      <c r="C138" s="10"/>
      <c r="D138" s="4"/>
      <c r="E138" s="4"/>
      <c r="F138">
        <f>IF($B138="","",IF($C138="",$B138,$C138))</f>
      </c>
      <c r="G138" s="14">
        <f>IF(OR($A138="",$B138="",G$3=""),0,IF(OR($B138&gt;G$3+4,$F138&lt;G$3),0,NETWORKDAYS(MAX($B138,G$3),MIN($F138,G$3+4),'Public holidays'!$A$4:$A$60)*IF(AND($D138="Yes",$B138=$F138),0.5,1)))</f>
      </c>
      <c r="H138" s="14">
        <f>IF(OR($A138="",$B138="",H$3=""),0,IF(OR($B138&gt;H$3+4,$F138&lt;H$3),0,NETWORKDAYS(MAX($B138,H$3),MIN($F138,H$3+4),'Public holidays'!$A$4:$A$60)*IF(AND($D138="Yes",$B138=$F138),0.5,1)))</f>
      </c>
      <c r="I138" s="14">
        <f>IF(OR($A138="",$B138="",I$3=""),0,IF(OR($B138&gt;I$3+4,$F138&lt;I$3),0,NETWORKDAYS(MAX($B138,I$3),MIN($F138,I$3+4),'Public holidays'!$A$4:$A$60)*IF(AND($D138="Yes",$B138=$F138),0.5,1)))</f>
      </c>
      <c r="J138" s="14">
        <f>IF(OR($A138="",$B138="",J$3=""),0,IF(OR($B138&gt;J$3+4,$F138&lt;J$3),0,NETWORKDAYS(MAX($B138,J$3),MIN($F138,J$3+4),'Public holidays'!$A$4:$A$60)*IF(AND($D138="Yes",$B138=$F138),0.5,1)))</f>
      </c>
      <c r="K138" s="14">
        <f>IF(OR($A138="",$B138="",K$3=""),0,IF(OR($B138&gt;K$3+4,$F138&lt;K$3),0,NETWORKDAYS(MAX($B138,K$3),MIN($F138,K$3+4),'Public holidays'!$A$4:$A$60)*IF(AND($D138="Yes",$B138=$F138),0.5,1)))</f>
      </c>
      <c r="L138" s="14">
        <f>IF(OR($A138="",$B138="",L$3=""),0,IF(OR($B138&gt;L$3+4,$F138&lt;L$3),0,NETWORKDAYS(MAX($B138,L$3),MIN($F138,L$3+4),'Public holidays'!$A$4:$A$60)*IF(AND($D138="Yes",$B138=$F138),0.5,1)))</f>
      </c>
      <c r="M138" s="14">
        <f>IF(OR($A138="",$B138="",M$3=""),0,IF(OR($B138&gt;M$3+4,$F138&lt;M$3),0,NETWORKDAYS(MAX($B138,M$3),MIN($F138,M$3+4),'Public holidays'!$A$4:$A$60)*IF(AND($D138="Yes",$B138=$F138),0.5,1)))</f>
      </c>
      <c r="N138" s="14">
        <f>IF(OR($A138="",$B138="",N$3=""),0,IF(OR($B138&gt;N$3+4,$F138&lt;N$3),0,NETWORKDAYS(MAX($B138,N$3),MIN($F138,N$3+4),'Public holidays'!$A$4:$A$60)*IF(AND($D138="Yes",$B138=$F138),0.5,1)))</f>
      </c>
      <c r="O138" s="14">
        <f>IF(OR($A138="",$B138="",O$3=""),0,IF(OR($B138&gt;O$3+4,$F138&lt;O$3),0,NETWORKDAYS(MAX($B138,O$3),MIN($F138,O$3+4),'Public holidays'!$A$4:$A$60)*IF(AND($D138="Yes",$B138=$F138),0.5,1)))</f>
      </c>
      <c r="P138" s="14">
        <f>IF(OR($A138="",$B138="",P$3=""),0,IF(OR($B138&gt;P$3+4,$F138&lt;P$3),0,NETWORKDAYS(MAX($B138,P$3),MIN($F138,P$3+4),'Public holidays'!$A$4:$A$60)*IF(AND($D138="Yes",$B138=$F138),0.5,1)))</f>
      </c>
      <c r="Q138" s="14">
        <f>IF(OR($A138="",$B138="",Q$3=""),0,IF(OR($B138&gt;Q$3+4,$F138&lt;Q$3),0,NETWORKDAYS(MAX($B138,Q$3),MIN($F138,Q$3+4),'Public holidays'!$A$4:$A$60)*IF(AND($D138="Yes",$B138=$F138),0.5,1)))</f>
      </c>
      <c r="R138" s="14">
        <f>IF(OR($A138="",$B138="",R$3=""),0,IF(OR($B138&gt;R$3+4,$F138&lt;R$3),0,NETWORKDAYS(MAX($B138,R$3),MIN($F138,R$3+4),'Public holidays'!$A$4:$A$60)*IF(AND($D138="Yes",$B138=$F138),0.5,1)))</f>
      </c>
    </row>
    <row r="139" spans="1:18">
      <c r="A139" s="4"/>
      <c r="B139" s="10"/>
      <c r="C139" s="10"/>
      <c r="D139" s="4"/>
      <c r="E139" s="4"/>
      <c r="F139">
        <f>IF($B139="","",IF($C139="",$B139,$C139))</f>
      </c>
      <c r="G139" s="14">
        <f>IF(OR($A139="",$B139="",G$3=""),0,IF(OR($B139&gt;G$3+4,$F139&lt;G$3),0,NETWORKDAYS(MAX($B139,G$3),MIN($F139,G$3+4),'Public holidays'!$A$4:$A$60)*IF(AND($D139="Yes",$B139=$F139),0.5,1)))</f>
      </c>
      <c r="H139" s="14">
        <f>IF(OR($A139="",$B139="",H$3=""),0,IF(OR($B139&gt;H$3+4,$F139&lt;H$3),0,NETWORKDAYS(MAX($B139,H$3),MIN($F139,H$3+4),'Public holidays'!$A$4:$A$60)*IF(AND($D139="Yes",$B139=$F139),0.5,1)))</f>
      </c>
      <c r="I139" s="14">
        <f>IF(OR($A139="",$B139="",I$3=""),0,IF(OR($B139&gt;I$3+4,$F139&lt;I$3),0,NETWORKDAYS(MAX($B139,I$3),MIN($F139,I$3+4),'Public holidays'!$A$4:$A$60)*IF(AND($D139="Yes",$B139=$F139),0.5,1)))</f>
      </c>
      <c r="J139" s="14">
        <f>IF(OR($A139="",$B139="",J$3=""),0,IF(OR($B139&gt;J$3+4,$F139&lt;J$3),0,NETWORKDAYS(MAX($B139,J$3),MIN($F139,J$3+4),'Public holidays'!$A$4:$A$60)*IF(AND($D139="Yes",$B139=$F139),0.5,1)))</f>
      </c>
      <c r="K139" s="14">
        <f>IF(OR($A139="",$B139="",K$3=""),0,IF(OR($B139&gt;K$3+4,$F139&lt;K$3),0,NETWORKDAYS(MAX($B139,K$3),MIN($F139,K$3+4),'Public holidays'!$A$4:$A$60)*IF(AND($D139="Yes",$B139=$F139),0.5,1)))</f>
      </c>
      <c r="L139" s="14">
        <f>IF(OR($A139="",$B139="",L$3=""),0,IF(OR($B139&gt;L$3+4,$F139&lt;L$3),0,NETWORKDAYS(MAX($B139,L$3),MIN($F139,L$3+4),'Public holidays'!$A$4:$A$60)*IF(AND($D139="Yes",$B139=$F139),0.5,1)))</f>
      </c>
      <c r="M139" s="14">
        <f>IF(OR($A139="",$B139="",M$3=""),0,IF(OR($B139&gt;M$3+4,$F139&lt;M$3),0,NETWORKDAYS(MAX($B139,M$3),MIN($F139,M$3+4),'Public holidays'!$A$4:$A$60)*IF(AND($D139="Yes",$B139=$F139),0.5,1)))</f>
      </c>
      <c r="N139" s="14">
        <f>IF(OR($A139="",$B139="",N$3=""),0,IF(OR($B139&gt;N$3+4,$F139&lt;N$3),0,NETWORKDAYS(MAX($B139,N$3),MIN($F139,N$3+4),'Public holidays'!$A$4:$A$60)*IF(AND($D139="Yes",$B139=$F139),0.5,1)))</f>
      </c>
      <c r="O139" s="14">
        <f>IF(OR($A139="",$B139="",O$3=""),0,IF(OR($B139&gt;O$3+4,$F139&lt;O$3),0,NETWORKDAYS(MAX($B139,O$3),MIN($F139,O$3+4),'Public holidays'!$A$4:$A$60)*IF(AND($D139="Yes",$B139=$F139),0.5,1)))</f>
      </c>
      <c r="P139" s="14">
        <f>IF(OR($A139="",$B139="",P$3=""),0,IF(OR($B139&gt;P$3+4,$F139&lt;P$3),0,NETWORKDAYS(MAX($B139,P$3),MIN($F139,P$3+4),'Public holidays'!$A$4:$A$60)*IF(AND($D139="Yes",$B139=$F139),0.5,1)))</f>
      </c>
      <c r="Q139" s="14">
        <f>IF(OR($A139="",$B139="",Q$3=""),0,IF(OR($B139&gt;Q$3+4,$F139&lt;Q$3),0,NETWORKDAYS(MAX($B139,Q$3),MIN($F139,Q$3+4),'Public holidays'!$A$4:$A$60)*IF(AND($D139="Yes",$B139=$F139),0.5,1)))</f>
      </c>
      <c r="R139" s="14">
        <f>IF(OR($A139="",$B139="",R$3=""),0,IF(OR($B139&gt;R$3+4,$F139&lt;R$3),0,NETWORKDAYS(MAX($B139,R$3),MIN($F139,R$3+4),'Public holidays'!$A$4:$A$60)*IF(AND($D139="Yes",$B139=$F139),0.5,1)))</f>
      </c>
    </row>
    <row r="140" spans="1:18">
      <c r="A140" s="4"/>
      <c r="B140" s="10"/>
      <c r="C140" s="10"/>
      <c r="D140" s="4"/>
      <c r="E140" s="4"/>
      <c r="F140">
        <f>IF($B140="","",IF($C140="",$B140,$C140))</f>
      </c>
      <c r="G140" s="14">
        <f>IF(OR($A140="",$B140="",G$3=""),0,IF(OR($B140&gt;G$3+4,$F140&lt;G$3),0,NETWORKDAYS(MAX($B140,G$3),MIN($F140,G$3+4),'Public holidays'!$A$4:$A$60)*IF(AND($D140="Yes",$B140=$F140),0.5,1)))</f>
      </c>
      <c r="H140" s="14">
        <f>IF(OR($A140="",$B140="",H$3=""),0,IF(OR($B140&gt;H$3+4,$F140&lt;H$3),0,NETWORKDAYS(MAX($B140,H$3),MIN($F140,H$3+4),'Public holidays'!$A$4:$A$60)*IF(AND($D140="Yes",$B140=$F140),0.5,1)))</f>
      </c>
      <c r="I140" s="14">
        <f>IF(OR($A140="",$B140="",I$3=""),0,IF(OR($B140&gt;I$3+4,$F140&lt;I$3),0,NETWORKDAYS(MAX($B140,I$3),MIN($F140,I$3+4),'Public holidays'!$A$4:$A$60)*IF(AND($D140="Yes",$B140=$F140),0.5,1)))</f>
      </c>
      <c r="J140" s="14">
        <f>IF(OR($A140="",$B140="",J$3=""),0,IF(OR($B140&gt;J$3+4,$F140&lt;J$3),0,NETWORKDAYS(MAX($B140,J$3),MIN($F140,J$3+4),'Public holidays'!$A$4:$A$60)*IF(AND($D140="Yes",$B140=$F140),0.5,1)))</f>
      </c>
      <c r="K140" s="14">
        <f>IF(OR($A140="",$B140="",K$3=""),0,IF(OR($B140&gt;K$3+4,$F140&lt;K$3),0,NETWORKDAYS(MAX($B140,K$3),MIN($F140,K$3+4),'Public holidays'!$A$4:$A$60)*IF(AND($D140="Yes",$B140=$F140),0.5,1)))</f>
      </c>
      <c r="L140" s="14">
        <f>IF(OR($A140="",$B140="",L$3=""),0,IF(OR($B140&gt;L$3+4,$F140&lt;L$3),0,NETWORKDAYS(MAX($B140,L$3),MIN($F140,L$3+4),'Public holidays'!$A$4:$A$60)*IF(AND($D140="Yes",$B140=$F140),0.5,1)))</f>
      </c>
      <c r="M140" s="14">
        <f>IF(OR($A140="",$B140="",M$3=""),0,IF(OR($B140&gt;M$3+4,$F140&lt;M$3),0,NETWORKDAYS(MAX($B140,M$3),MIN($F140,M$3+4),'Public holidays'!$A$4:$A$60)*IF(AND($D140="Yes",$B140=$F140),0.5,1)))</f>
      </c>
      <c r="N140" s="14">
        <f>IF(OR($A140="",$B140="",N$3=""),0,IF(OR($B140&gt;N$3+4,$F140&lt;N$3),0,NETWORKDAYS(MAX($B140,N$3),MIN($F140,N$3+4),'Public holidays'!$A$4:$A$60)*IF(AND($D140="Yes",$B140=$F140),0.5,1)))</f>
      </c>
      <c r="O140" s="14">
        <f>IF(OR($A140="",$B140="",O$3=""),0,IF(OR($B140&gt;O$3+4,$F140&lt;O$3),0,NETWORKDAYS(MAX($B140,O$3),MIN($F140,O$3+4),'Public holidays'!$A$4:$A$60)*IF(AND($D140="Yes",$B140=$F140),0.5,1)))</f>
      </c>
      <c r="P140" s="14">
        <f>IF(OR($A140="",$B140="",P$3=""),0,IF(OR($B140&gt;P$3+4,$F140&lt;P$3),0,NETWORKDAYS(MAX($B140,P$3),MIN($F140,P$3+4),'Public holidays'!$A$4:$A$60)*IF(AND($D140="Yes",$B140=$F140),0.5,1)))</f>
      </c>
      <c r="Q140" s="14">
        <f>IF(OR($A140="",$B140="",Q$3=""),0,IF(OR($B140&gt;Q$3+4,$F140&lt;Q$3),0,NETWORKDAYS(MAX($B140,Q$3),MIN($F140,Q$3+4),'Public holidays'!$A$4:$A$60)*IF(AND($D140="Yes",$B140=$F140),0.5,1)))</f>
      </c>
      <c r="R140" s="14">
        <f>IF(OR($A140="",$B140="",R$3=""),0,IF(OR($B140&gt;R$3+4,$F140&lt;R$3),0,NETWORKDAYS(MAX($B140,R$3),MIN($F140,R$3+4),'Public holidays'!$A$4:$A$60)*IF(AND($D140="Yes",$B140=$F140),0.5,1)))</f>
      </c>
    </row>
    <row r="141" spans="1:18">
      <c r="A141" s="4"/>
      <c r="B141" s="10"/>
      <c r="C141" s="10"/>
      <c r="D141" s="4"/>
      <c r="E141" s="4"/>
      <c r="F141">
        <f>IF($B141="","",IF($C141="",$B141,$C141))</f>
      </c>
      <c r="G141" s="14">
        <f>IF(OR($A141="",$B141="",G$3=""),0,IF(OR($B141&gt;G$3+4,$F141&lt;G$3),0,NETWORKDAYS(MAX($B141,G$3),MIN($F141,G$3+4),'Public holidays'!$A$4:$A$60)*IF(AND($D141="Yes",$B141=$F141),0.5,1)))</f>
      </c>
      <c r="H141" s="14">
        <f>IF(OR($A141="",$B141="",H$3=""),0,IF(OR($B141&gt;H$3+4,$F141&lt;H$3),0,NETWORKDAYS(MAX($B141,H$3),MIN($F141,H$3+4),'Public holidays'!$A$4:$A$60)*IF(AND($D141="Yes",$B141=$F141),0.5,1)))</f>
      </c>
      <c r="I141" s="14">
        <f>IF(OR($A141="",$B141="",I$3=""),0,IF(OR($B141&gt;I$3+4,$F141&lt;I$3),0,NETWORKDAYS(MAX($B141,I$3),MIN($F141,I$3+4),'Public holidays'!$A$4:$A$60)*IF(AND($D141="Yes",$B141=$F141),0.5,1)))</f>
      </c>
      <c r="J141" s="14">
        <f>IF(OR($A141="",$B141="",J$3=""),0,IF(OR($B141&gt;J$3+4,$F141&lt;J$3),0,NETWORKDAYS(MAX($B141,J$3),MIN($F141,J$3+4),'Public holidays'!$A$4:$A$60)*IF(AND($D141="Yes",$B141=$F141),0.5,1)))</f>
      </c>
      <c r="K141" s="14">
        <f>IF(OR($A141="",$B141="",K$3=""),0,IF(OR($B141&gt;K$3+4,$F141&lt;K$3),0,NETWORKDAYS(MAX($B141,K$3),MIN($F141,K$3+4),'Public holidays'!$A$4:$A$60)*IF(AND($D141="Yes",$B141=$F141),0.5,1)))</f>
      </c>
      <c r="L141" s="14">
        <f>IF(OR($A141="",$B141="",L$3=""),0,IF(OR($B141&gt;L$3+4,$F141&lt;L$3),0,NETWORKDAYS(MAX($B141,L$3),MIN($F141,L$3+4),'Public holidays'!$A$4:$A$60)*IF(AND($D141="Yes",$B141=$F141),0.5,1)))</f>
      </c>
      <c r="M141" s="14">
        <f>IF(OR($A141="",$B141="",M$3=""),0,IF(OR($B141&gt;M$3+4,$F141&lt;M$3),0,NETWORKDAYS(MAX($B141,M$3),MIN($F141,M$3+4),'Public holidays'!$A$4:$A$60)*IF(AND($D141="Yes",$B141=$F141),0.5,1)))</f>
      </c>
      <c r="N141" s="14">
        <f>IF(OR($A141="",$B141="",N$3=""),0,IF(OR($B141&gt;N$3+4,$F141&lt;N$3),0,NETWORKDAYS(MAX($B141,N$3),MIN($F141,N$3+4),'Public holidays'!$A$4:$A$60)*IF(AND($D141="Yes",$B141=$F141),0.5,1)))</f>
      </c>
      <c r="O141" s="14">
        <f>IF(OR($A141="",$B141="",O$3=""),0,IF(OR($B141&gt;O$3+4,$F141&lt;O$3),0,NETWORKDAYS(MAX($B141,O$3),MIN($F141,O$3+4),'Public holidays'!$A$4:$A$60)*IF(AND($D141="Yes",$B141=$F141),0.5,1)))</f>
      </c>
      <c r="P141" s="14">
        <f>IF(OR($A141="",$B141="",P$3=""),0,IF(OR($B141&gt;P$3+4,$F141&lt;P$3),0,NETWORKDAYS(MAX($B141,P$3),MIN($F141,P$3+4),'Public holidays'!$A$4:$A$60)*IF(AND($D141="Yes",$B141=$F141),0.5,1)))</f>
      </c>
      <c r="Q141" s="14">
        <f>IF(OR($A141="",$B141="",Q$3=""),0,IF(OR($B141&gt;Q$3+4,$F141&lt;Q$3),0,NETWORKDAYS(MAX($B141,Q$3),MIN($F141,Q$3+4),'Public holidays'!$A$4:$A$60)*IF(AND($D141="Yes",$B141=$F141),0.5,1)))</f>
      </c>
      <c r="R141" s="14">
        <f>IF(OR($A141="",$B141="",R$3=""),0,IF(OR($B141&gt;R$3+4,$F141&lt;R$3),0,NETWORKDAYS(MAX($B141,R$3),MIN($F141,R$3+4),'Public holidays'!$A$4:$A$60)*IF(AND($D141="Yes",$B141=$F141),0.5,1)))</f>
      </c>
    </row>
    <row r="142" spans="1:18">
      <c r="A142" s="4"/>
      <c r="B142" s="10"/>
      <c r="C142" s="10"/>
      <c r="D142" s="4"/>
      <c r="E142" s="4"/>
      <c r="F142">
        <f>IF($B142="","",IF($C142="",$B142,$C142))</f>
      </c>
      <c r="G142" s="14">
        <f>IF(OR($A142="",$B142="",G$3=""),0,IF(OR($B142&gt;G$3+4,$F142&lt;G$3),0,NETWORKDAYS(MAX($B142,G$3),MIN($F142,G$3+4),'Public holidays'!$A$4:$A$60)*IF(AND($D142="Yes",$B142=$F142),0.5,1)))</f>
      </c>
      <c r="H142" s="14">
        <f>IF(OR($A142="",$B142="",H$3=""),0,IF(OR($B142&gt;H$3+4,$F142&lt;H$3),0,NETWORKDAYS(MAX($B142,H$3),MIN($F142,H$3+4),'Public holidays'!$A$4:$A$60)*IF(AND($D142="Yes",$B142=$F142),0.5,1)))</f>
      </c>
      <c r="I142" s="14">
        <f>IF(OR($A142="",$B142="",I$3=""),0,IF(OR($B142&gt;I$3+4,$F142&lt;I$3),0,NETWORKDAYS(MAX($B142,I$3),MIN($F142,I$3+4),'Public holidays'!$A$4:$A$60)*IF(AND($D142="Yes",$B142=$F142),0.5,1)))</f>
      </c>
      <c r="J142" s="14">
        <f>IF(OR($A142="",$B142="",J$3=""),0,IF(OR($B142&gt;J$3+4,$F142&lt;J$3),0,NETWORKDAYS(MAX($B142,J$3),MIN($F142,J$3+4),'Public holidays'!$A$4:$A$60)*IF(AND($D142="Yes",$B142=$F142),0.5,1)))</f>
      </c>
      <c r="K142" s="14">
        <f>IF(OR($A142="",$B142="",K$3=""),0,IF(OR($B142&gt;K$3+4,$F142&lt;K$3),0,NETWORKDAYS(MAX($B142,K$3),MIN($F142,K$3+4),'Public holidays'!$A$4:$A$60)*IF(AND($D142="Yes",$B142=$F142),0.5,1)))</f>
      </c>
      <c r="L142" s="14">
        <f>IF(OR($A142="",$B142="",L$3=""),0,IF(OR($B142&gt;L$3+4,$F142&lt;L$3),0,NETWORKDAYS(MAX($B142,L$3),MIN($F142,L$3+4),'Public holidays'!$A$4:$A$60)*IF(AND($D142="Yes",$B142=$F142),0.5,1)))</f>
      </c>
      <c r="M142" s="14">
        <f>IF(OR($A142="",$B142="",M$3=""),0,IF(OR($B142&gt;M$3+4,$F142&lt;M$3),0,NETWORKDAYS(MAX($B142,M$3),MIN($F142,M$3+4),'Public holidays'!$A$4:$A$60)*IF(AND($D142="Yes",$B142=$F142),0.5,1)))</f>
      </c>
      <c r="N142" s="14">
        <f>IF(OR($A142="",$B142="",N$3=""),0,IF(OR($B142&gt;N$3+4,$F142&lt;N$3),0,NETWORKDAYS(MAX($B142,N$3),MIN($F142,N$3+4),'Public holidays'!$A$4:$A$60)*IF(AND($D142="Yes",$B142=$F142),0.5,1)))</f>
      </c>
      <c r="O142" s="14">
        <f>IF(OR($A142="",$B142="",O$3=""),0,IF(OR($B142&gt;O$3+4,$F142&lt;O$3),0,NETWORKDAYS(MAX($B142,O$3),MIN($F142,O$3+4),'Public holidays'!$A$4:$A$60)*IF(AND($D142="Yes",$B142=$F142),0.5,1)))</f>
      </c>
      <c r="P142" s="14">
        <f>IF(OR($A142="",$B142="",P$3=""),0,IF(OR($B142&gt;P$3+4,$F142&lt;P$3),0,NETWORKDAYS(MAX($B142,P$3),MIN($F142,P$3+4),'Public holidays'!$A$4:$A$60)*IF(AND($D142="Yes",$B142=$F142),0.5,1)))</f>
      </c>
      <c r="Q142" s="14">
        <f>IF(OR($A142="",$B142="",Q$3=""),0,IF(OR($B142&gt;Q$3+4,$F142&lt;Q$3),0,NETWORKDAYS(MAX($B142,Q$3),MIN($F142,Q$3+4),'Public holidays'!$A$4:$A$60)*IF(AND($D142="Yes",$B142=$F142),0.5,1)))</f>
      </c>
      <c r="R142" s="14">
        <f>IF(OR($A142="",$B142="",R$3=""),0,IF(OR($B142&gt;R$3+4,$F142&lt;R$3),0,NETWORKDAYS(MAX($B142,R$3),MIN($F142,R$3+4),'Public holidays'!$A$4:$A$60)*IF(AND($D142="Yes",$B142=$F142),0.5,1)))</f>
      </c>
    </row>
    <row r="143" spans="1:18">
      <c r="A143" s="4"/>
      <c r="B143" s="10"/>
      <c r="C143" s="10"/>
      <c r="D143" s="4"/>
      <c r="E143" s="4"/>
      <c r="F143">
        <f>IF($B143="","",IF($C143="",$B143,$C143))</f>
      </c>
      <c r="G143" s="14">
        <f>IF(OR($A143="",$B143="",G$3=""),0,IF(OR($B143&gt;G$3+4,$F143&lt;G$3),0,NETWORKDAYS(MAX($B143,G$3),MIN($F143,G$3+4),'Public holidays'!$A$4:$A$60)*IF(AND($D143="Yes",$B143=$F143),0.5,1)))</f>
      </c>
      <c r="H143" s="14">
        <f>IF(OR($A143="",$B143="",H$3=""),0,IF(OR($B143&gt;H$3+4,$F143&lt;H$3),0,NETWORKDAYS(MAX($B143,H$3),MIN($F143,H$3+4),'Public holidays'!$A$4:$A$60)*IF(AND($D143="Yes",$B143=$F143),0.5,1)))</f>
      </c>
      <c r="I143" s="14">
        <f>IF(OR($A143="",$B143="",I$3=""),0,IF(OR($B143&gt;I$3+4,$F143&lt;I$3),0,NETWORKDAYS(MAX($B143,I$3),MIN($F143,I$3+4),'Public holidays'!$A$4:$A$60)*IF(AND($D143="Yes",$B143=$F143),0.5,1)))</f>
      </c>
      <c r="J143" s="14">
        <f>IF(OR($A143="",$B143="",J$3=""),0,IF(OR($B143&gt;J$3+4,$F143&lt;J$3),0,NETWORKDAYS(MAX($B143,J$3),MIN($F143,J$3+4),'Public holidays'!$A$4:$A$60)*IF(AND($D143="Yes",$B143=$F143),0.5,1)))</f>
      </c>
      <c r="K143" s="14">
        <f>IF(OR($A143="",$B143="",K$3=""),0,IF(OR($B143&gt;K$3+4,$F143&lt;K$3),0,NETWORKDAYS(MAX($B143,K$3),MIN($F143,K$3+4),'Public holidays'!$A$4:$A$60)*IF(AND($D143="Yes",$B143=$F143),0.5,1)))</f>
      </c>
      <c r="L143" s="14">
        <f>IF(OR($A143="",$B143="",L$3=""),0,IF(OR($B143&gt;L$3+4,$F143&lt;L$3),0,NETWORKDAYS(MAX($B143,L$3),MIN($F143,L$3+4),'Public holidays'!$A$4:$A$60)*IF(AND($D143="Yes",$B143=$F143),0.5,1)))</f>
      </c>
      <c r="M143" s="14">
        <f>IF(OR($A143="",$B143="",M$3=""),0,IF(OR($B143&gt;M$3+4,$F143&lt;M$3),0,NETWORKDAYS(MAX($B143,M$3),MIN($F143,M$3+4),'Public holidays'!$A$4:$A$60)*IF(AND($D143="Yes",$B143=$F143),0.5,1)))</f>
      </c>
      <c r="N143" s="14">
        <f>IF(OR($A143="",$B143="",N$3=""),0,IF(OR($B143&gt;N$3+4,$F143&lt;N$3),0,NETWORKDAYS(MAX($B143,N$3),MIN($F143,N$3+4),'Public holidays'!$A$4:$A$60)*IF(AND($D143="Yes",$B143=$F143),0.5,1)))</f>
      </c>
      <c r="O143" s="14">
        <f>IF(OR($A143="",$B143="",O$3=""),0,IF(OR($B143&gt;O$3+4,$F143&lt;O$3),0,NETWORKDAYS(MAX($B143,O$3),MIN($F143,O$3+4),'Public holidays'!$A$4:$A$60)*IF(AND($D143="Yes",$B143=$F143),0.5,1)))</f>
      </c>
      <c r="P143" s="14">
        <f>IF(OR($A143="",$B143="",P$3=""),0,IF(OR($B143&gt;P$3+4,$F143&lt;P$3),0,NETWORKDAYS(MAX($B143,P$3),MIN($F143,P$3+4),'Public holidays'!$A$4:$A$60)*IF(AND($D143="Yes",$B143=$F143),0.5,1)))</f>
      </c>
      <c r="Q143" s="14">
        <f>IF(OR($A143="",$B143="",Q$3=""),0,IF(OR($B143&gt;Q$3+4,$F143&lt;Q$3),0,NETWORKDAYS(MAX($B143,Q$3),MIN($F143,Q$3+4),'Public holidays'!$A$4:$A$60)*IF(AND($D143="Yes",$B143=$F143),0.5,1)))</f>
      </c>
      <c r="R143" s="14">
        <f>IF(OR($A143="",$B143="",R$3=""),0,IF(OR($B143&gt;R$3+4,$F143&lt;R$3),0,NETWORKDAYS(MAX($B143,R$3),MIN($F143,R$3+4),'Public holidays'!$A$4:$A$60)*IF(AND($D143="Yes",$B143=$F143),0.5,1)))</f>
      </c>
    </row>
    <row r="144" spans="1:18">
      <c r="A144" s="4"/>
      <c r="B144" s="10"/>
      <c r="C144" s="10"/>
      <c r="D144" s="4"/>
      <c r="E144" s="4"/>
      <c r="F144">
        <f>IF($B144="","",IF($C144="",$B144,$C144))</f>
      </c>
      <c r="G144" s="14">
        <f>IF(OR($A144="",$B144="",G$3=""),0,IF(OR($B144&gt;G$3+4,$F144&lt;G$3),0,NETWORKDAYS(MAX($B144,G$3),MIN($F144,G$3+4),'Public holidays'!$A$4:$A$60)*IF(AND($D144="Yes",$B144=$F144),0.5,1)))</f>
      </c>
      <c r="H144" s="14">
        <f>IF(OR($A144="",$B144="",H$3=""),0,IF(OR($B144&gt;H$3+4,$F144&lt;H$3),0,NETWORKDAYS(MAX($B144,H$3),MIN($F144,H$3+4),'Public holidays'!$A$4:$A$60)*IF(AND($D144="Yes",$B144=$F144),0.5,1)))</f>
      </c>
      <c r="I144" s="14">
        <f>IF(OR($A144="",$B144="",I$3=""),0,IF(OR($B144&gt;I$3+4,$F144&lt;I$3),0,NETWORKDAYS(MAX($B144,I$3),MIN($F144,I$3+4),'Public holidays'!$A$4:$A$60)*IF(AND($D144="Yes",$B144=$F144),0.5,1)))</f>
      </c>
      <c r="J144" s="14">
        <f>IF(OR($A144="",$B144="",J$3=""),0,IF(OR($B144&gt;J$3+4,$F144&lt;J$3),0,NETWORKDAYS(MAX($B144,J$3),MIN($F144,J$3+4),'Public holidays'!$A$4:$A$60)*IF(AND($D144="Yes",$B144=$F144),0.5,1)))</f>
      </c>
      <c r="K144" s="14">
        <f>IF(OR($A144="",$B144="",K$3=""),0,IF(OR($B144&gt;K$3+4,$F144&lt;K$3),0,NETWORKDAYS(MAX($B144,K$3),MIN($F144,K$3+4),'Public holidays'!$A$4:$A$60)*IF(AND($D144="Yes",$B144=$F144),0.5,1)))</f>
      </c>
      <c r="L144" s="14">
        <f>IF(OR($A144="",$B144="",L$3=""),0,IF(OR($B144&gt;L$3+4,$F144&lt;L$3),0,NETWORKDAYS(MAX($B144,L$3),MIN($F144,L$3+4),'Public holidays'!$A$4:$A$60)*IF(AND($D144="Yes",$B144=$F144),0.5,1)))</f>
      </c>
      <c r="M144" s="14">
        <f>IF(OR($A144="",$B144="",M$3=""),0,IF(OR($B144&gt;M$3+4,$F144&lt;M$3),0,NETWORKDAYS(MAX($B144,M$3),MIN($F144,M$3+4),'Public holidays'!$A$4:$A$60)*IF(AND($D144="Yes",$B144=$F144),0.5,1)))</f>
      </c>
      <c r="N144" s="14">
        <f>IF(OR($A144="",$B144="",N$3=""),0,IF(OR($B144&gt;N$3+4,$F144&lt;N$3),0,NETWORKDAYS(MAX($B144,N$3),MIN($F144,N$3+4),'Public holidays'!$A$4:$A$60)*IF(AND($D144="Yes",$B144=$F144),0.5,1)))</f>
      </c>
      <c r="O144" s="14">
        <f>IF(OR($A144="",$B144="",O$3=""),0,IF(OR($B144&gt;O$3+4,$F144&lt;O$3),0,NETWORKDAYS(MAX($B144,O$3),MIN($F144,O$3+4),'Public holidays'!$A$4:$A$60)*IF(AND($D144="Yes",$B144=$F144),0.5,1)))</f>
      </c>
      <c r="P144" s="14">
        <f>IF(OR($A144="",$B144="",P$3=""),0,IF(OR($B144&gt;P$3+4,$F144&lt;P$3),0,NETWORKDAYS(MAX($B144,P$3),MIN($F144,P$3+4),'Public holidays'!$A$4:$A$60)*IF(AND($D144="Yes",$B144=$F144),0.5,1)))</f>
      </c>
      <c r="Q144" s="14">
        <f>IF(OR($A144="",$B144="",Q$3=""),0,IF(OR($B144&gt;Q$3+4,$F144&lt;Q$3),0,NETWORKDAYS(MAX($B144,Q$3),MIN($F144,Q$3+4),'Public holidays'!$A$4:$A$60)*IF(AND($D144="Yes",$B144=$F144),0.5,1)))</f>
      </c>
      <c r="R144" s="14">
        <f>IF(OR($A144="",$B144="",R$3=""),0,IF(OR($B144&gt;R$3+4,$F144&lt;R$3),0,NETWORKDAYS(MAX($B144,R$3),MIN($F144,R$3+4),'Public holidays'!$A$4:$A$60)*IF(AND($D144="Yes",$B144=$F144),0.5,1)))</f>
      </c>
    </row>
    <row r="145" spans="1:18">
      <c r="A145" s="4"/>
      <c r="B145" s="10"/>
      <c r="C145" s="10"/>
      <c r="D145" s="4"/>
      <c r="E145" s="4"/>
      <c r="F145">
        <f>IF($B145="","",IF($C145="",$B145,$C145))</f>
      </c>
      <c r="G145" s="14">
        <f>IF(OR($A145="",$B145="",G$3=""),0,IF(OR($B145&gt;G$3+4,$F145&lt;G$3),0,NETWORKDAYS(MAX($B145,G$3),MIN($F145,G$3+4),'Public holidays'!$A$4:$A$60)*IF(AND($D145="Yes",$B145=$F145),0.5,1)))</f>
      </c>
      <c r="H145" s="14">
        <f>IF(OR($A145="",$B145="",H$3=""),0,IF(OR($B145&gt;H$3+4,$F145&lt;H$3),0,NETWORKDAYS(MAX($B145,H$3),MIN($F145,H$3+4),'Public holidays'!$A$4:$A$60)*IF(AND($D145="Yes",$B145=$F145),0.5,1)))</f>
      </c>
      <c r="I145" s="14">
        <f>IF(OR($A145="",$B145="",I$3=""),0,IF(OR($B145&gt;I$3+4,$F145&lt;I$3),0,NETWORKDAYS(MAX($B145,I$3),MIN($F145,I$3+4),'Public holidays'!$A$4:$A$60)*IF(AND($D145="Yes",$B145=$F145),0.5,1)))</f>
      </c>
      <c r="J145" s="14">
        <f>IF(OR($A145="",$B145="",J$3=""),0,IF(OR($B145&gt;J$3+4,$F145&lt;J$3),0,NETWORKDAYS(MAX($B145,J$3),MIN($F145,J$3+4),'Public holidays'!$A$4:$A$60)*IF(AND($D145="Yes",$B145=$F145),0.5,1)))</f>
      </c>
      <c r="K145" s="14">
        <f>IF(OR($A145="",$B145="",K$3=""),0,IF(OR($B145&gt;K$3+4,$F145&lt;K$3),0,NETWORKDAYS(MAX($B145,K$3),MIN($F145,K$3+4),'Public holidays'!$A$4:$A$60)*IF(AND($D145="Yes",$B145=$F145),0.5,1)))</f>
      </c>
      <c r="L145" s="14">
        <f>IF(OR($A145="",$B145="",L$3=""),0,IF(OR($B145&gt;L$3+4,$F145&lt;L$3),0,NETWORKDAYS(MAX($B145,L$3),MIN($F145,L$3+4),'Public holidays'!$A$4:$A$60)*IF(AND($D145="Yes",$B145=$F145),0.5,1)))</f>
      </c>
      <c r="M145" s="14">
        <f>IF(OR($A145="",$B145="",M$3=""),0,IF(OR($B145&gt;M$3+4,$F145&lt;M$3),0,NETWORKDAYS(MAX($B145,M$3),MIN($F145,M$3+4),'Public holidays'!$A$4:$A$60)*IF(AND($D145="Yes",$B145=$F145),0.5,1)))</f>
      </c>
      <c r="N145" s="14">
        <f>IF(OR($A145="",$B145="",N$3=""),0,IF(OR($B145&gt;N$3+4,$F145&lt;N$3),0,NETWORKDAYS(MAX($B145,N$3),MIN($F145,N$3+4),'Public holidays'!$A$4:$A$60)*IF(AND($D145="Yes",$B145=$F145),0.5,1)))</f>
      </c>
      <c r="O145" s="14">
        <f>IF(OR($A145="",$B145="",O$3=""),0,IF(OR($B145&gt;O$3+4,$F145&lt;O$3),0,NETWORKDAYS(MAX($B145,O$3),MIN($F145,O$3+4),'Public holidays'!$A$4:$A$60)*IF(AND($D145="Yes",$B145=$F145),0.5,1)))</f>
      </c>
      <c r="P145" s="14">
        <f>IF(OR($A145="",$B145="",P$3=""),0,IF(OR($B145&gt;P$3+4,$F145&lt;P$3),0,NETWORKDAYS(MAX($B145,P$3),MIN($F145,P$3+4),'Public holidays'!$A$4:$A$60)*IF(AND($D145="Yes",$B145=$F145),0.5,1)))</f>
      </c>
      <c r="Q145" s="14">
        <f>IF(OR($A145="",$B145="",Q$3=""),0,IF(OR($B145&gt;Q$3+4,$F145&lt;Q$3),0,NETWORKDAYS(MAX($B145,Q$3),MIN($F145,Q$3+4),'Public holidays'!$A$4:$A$60)*IF(AND($D145="Yes",$B145=$F145),0.5,1)))</f>
      </c>
      <c r="R145" s="14">
        <f>IF(OR($A145="",$B145="",R$3=""),0,IF(OR($B145&gt;R$3+4,$F145&lt;R$3),0,NETWORKDAYS(MAX($B145,R$3),MIN($F145,R$3+4),'Public holidays'!$A$4:$A$60)*IF(AND($D145="Yes",$B145=$F145),0.5,1)))</f>
      </c>
    </row>
    <row r="146" spans="1:18">
      <c r="A146" s="4"/>
      <c r="B146" s="10"/>
      <c r="C146" s="10"/>
      <c r="D146" s="4"/>
      <c r="E146" s="4"/>
      <c r="F146">
        <f>IF($B146="","",IF($C146="",$B146,$C146))</f>
      </c>
      <c r="G146" s="14">
        <f>IF(OR($A146="",$B146="",G$3=""),0,IF(OR($B146&gt;G$3+4,$F146&lt;G$3),0,NETWORKDAYS(MAX($B146,G$3),MIN($F146,G$3+4),'Public holidays'!$A$4:$A$60)*IF(AND($D146="Yes",$B146=$F146),0.5,1)))</f>
      </c>
      <c r="H146" s="14">
        <f>IF(OR($A146="",$B146="",H$3=""),0,IF(OR($B146&gt;H$3+4,$F146&lt;H$3),0,NETWORKDAYS(MAX($B146,H$3),MIN($F146,H$3+4),'Public holidays'!$A$4:$A$60)*IF(AND($D146="Yes",$B146=$F146),0.5,1)))</f>
      </c>
      <c r="I146" s="14">
        <f>IF(OR($A146="",$B146="",I$3=""),0,IF(OR($B146&gt;I$3+4,$F146&lt;I$3),0,NETWORKDAYS(MAX($B146,I$3),MIN($F146,I$3+4),'Public holidays'!$A$4:$A$60)*IF(AND($D146="Yes",$B146=$F146),0.5,1)))</f>
      </c>
      <c r="J146" s="14">
        <f>IF(OR($A146="",$B146="",J$3=""),0,IF(OR($B146&gt;J$3+4,$F146&lt;J$3),0,NETWORKDAYS(MAX($B146,J$3),MIN($F146,J$3+4),'Public holidays'!$A$4:$A$60)*IF(AND($D146="Yes",$B146=$F146),0.5,1)))</f>
      </c>
      <c r="K146" s="14">
        <f>IF(OR($A146="",$B146="",K$3=""),0,IF(OR($B146&gt;K$3+4,$F146&lt;K$3),0,NETWORKDAYS(MAX($B146,K$3),MIN($F146,K$3+4),'Public holidays'!$A$4:$A$60)*IF(AND($D146="Yes",$B146=$F146),0.5,1)))</f>
      </c>
      <c r="L146" s="14">
        <f>IF(OR($A146="",$B146="",L$3=""),0,IF(OR($B146&gt;L$3+4,$F146&lt;L$3),0,NETWORKDAYS(MAX($B146,L$3),MIN($F146,L$3+4),'Public holidays'!$A$4:$A$60)*IF(AND($D146="Yes",$B146=$F146),0.5,1)))</f>
      </c>
      <c r="M146" s="14">
        <f>IF(OR($A146="",$B146="",M$3=""),0,IF(OR($B146&gt;M$3+4,$F146&lt;M$3),0,NETWORKDAYS(MAX($B146,M$3),MIN($F146,M$3+4),'Public holidays'!$A$4:$A$60)*IF(AND($D146="Yes",$B146=$F146),0.5,1)))</f>
      </c>
      <c r="N146" s="14">
        <f>IF(OR($A146="",$B146="",N$3=""),0,IF(OR($B146&gt;N$3+4,$F146&lt;N$3),0,NETWORKDAYS(MAX($B146,N$3),MIN($F146,N$3+4),'Public holidays'!$A$4:$A$60)*IF(AND($D146="Yes",$B146=$F146),0.5,1)))</f>
      </c>
      <c r="O146" s="14">
        <f>IF(OR($A146="",$B146="",O$3=""),0,IF(OR($B146&gt;O$3+4,$F146&lt;O$3),0,NETWORKDAYS(MAX($B146,O$3),MIN($F146,O$3+4),'Public holidays'!$A$4:$A$60)*IF(AND($D146="Yes",$B146=$F146),0.5,1)))</f>
      </c>
      <c r="P146" s="14">
        <f>IF(OR($A146="",$B146="",P$3=""),0,IF(OR($B146&gt;P$3+4,$F146&lt;P$3),0,NETWORKDAYS(MAX($B146,P$3),MIN($F146,P$3+4),'Public holidays'!$A$4:$A$60)*IF(AND($D146="Yes",$B146=$F146),0.5,1)))</f>
      </c>
      <c r="Q146" s="14">
        <f>IF(OR($A146="",$B146="",Q$3=""),0,IF(OR($B146&gt;Q$3+4,$F146&lt;Q$3),0,NETWORKDAYS(MAX($B146,Q$3),MIN($F146,Q$3+4),'Public holidays'!$A$4:$A$60)*IF(AND($D146="Yes",$B146=$F146),0.5,1)))</f>
      </c>
      <c r="R146" s="14">
        <f>IF(OR($A146="",$B146="",R$3=""),0,IF(OR($B146&gt;R$3+4,$F146&lt;R$3),0,NETWORKDAYS(MAX($B146,R$3),MIN($F146,R$3+4),'Public holidays'!$A$4:$A$60)*IF(AND($D146="Yes",$B146=$F146),0.5,1)))</f>
      </c>
    </row>
    <row r="147" spans="1:18">
      <c r="A147" s="4"/>
      <c r="B147" s="10"/>
      <c r="C147" s="10"/>
      <c r="D147" s="4"/>
      <c r="E147" s="4"/>
      <c r="F147">
        <f>IF($B147="","",IF($C147="",$B147,$C147))</f>
      </c>
      <c r="G147" s="14">
        <f>IF(OR($A147="",$B147="",G$3=""),0,IF(OR($B147&gt;G$3+4,$F147&lt;G$3),0,NETWORKDAYS(MAX($B147,G$3),MIN($F147,G$3+4),'Public holidays'!$A$4:$A$60)*IF(AND($D147="Yes",$B147=$F147),0.5,1)))</f>
      </c>
      <c r="H147" s="14">
        <f>IF(OR($A147="",$B147="",H$3=""),0,IF(OR($B147&gt;H$3+4,$F147&lt;H$3),0,NETWORKDAYS(MAX($B147,H$3),MIN($F147,H$3+4),'Public holidays'!$A$4:$A$60)*IF(AND($D147="Yes",$B147=$F147),0.5,1)))</f>
      </c>
      <c r="I147" s="14">
        <f>IF(OR($A147="",$B147="",I$3=""),0,IF(OR($B147&gt;I$3+4,$F147&lt;I$3),0,NETWORKDAYS(MAX($B147,I$3),MIN($F147,I$3+4),'Public holidays'!$A$4:$A$60)*IF(AND($D147="Yes",$B147=$F147),0.5,1)))</f>
      </c>
      <c r="J147" s="14">
        <f>IF(OR($A147="",$B147="",J$3=""),0,IF(OR($B147&gt;J$3+4,$F147&lt;J$3),0,NETWORKDAYS(MAX($B147,J$3),MIN($F147,J$3+4),'Public holidays'!$A$4:$A$60)*IF(AND($D147="Yes",$B147=$F147),0.5,1)))</f>
      </c>
      <c r="K147" s="14">
        <f>IF(OR($A147="",$B147="",K$3=""),0,IF(OR($B147&gt;K$3+4,$F147&lt;K$3),0,NETWORKDAYS(MAX($B147,K$3),MIN($F147,K$3+4),'Public holidays'!$A$4:$A$60)*IF(AND($D147="Yes",$B147=$F147),0.5,1)))</f>
      </c>
      <c r="L147" s="14">
        <f>IF(OR($A147="",$B147="",L$3=""),0,IF(OR($B147&gt;L$3+4,$F147&lt;L$3),0,NETWORKDAYS(MAX($B147,L$3),MIN($F147,L$3+4),'Public holidays'!$A$4:$A$60)*IF(AND($D147="Yes",$B147=$F147),0.5,1)))</f>
      </c>
      <c r="M147" s="14">
        <f>IF(OR($A147="",$B147="",M$3=""),0,IF(OR($B147&gt;M$3+4,$F147&lt;M$3),0,NETWORKDAYS(MAX($B147,M$3),MIN($F147,M$3+4),'Public holidays'!$A$4:$A$60)*IF(AND($D147="Yes",$B147=$F147),0.5,1)))</f>
      </c>
      <c r="N147" s="14">
        <f>IF(OR($A147="",$B147="",N$3=""),0,IF(OR($B147&gt;N$3+4,$F147&lt;N$3),0,NETWORKDAYS(MAX($B147,N$3),MIN($F147,N$3+4),'Public holidays'!$A$4:$A$60)*IF(AND($D147="Yes",$B147=$F147),0.5,1)))</f>
      </c>
      <c r="O147" s="14">
        <f>IF(OR($A147="",$B147="",O$3=""),0,IF(OR($B147&gt;O$3+4,$F147&lt;O$3),0,NETWORKDAYS(MAX($B147,O$3),MIN($F147,O$3+4),'Public holidays'!$A$4:$A$60)*IF(AND($D147="Yes",$B147=$F147),0.5,1)))</f>
      </c>
      <c r="P147" s="14">
        <f>IF(OR($A147="",$B147="",P$3=""),0,IF(OR($B147&gt;P$3+4,$F147&lt;P$3),0,NETWORKDAYS(MAX($B147,P$3),MIN($F147,P$3+4),'Public holidays'!$A$4:$A$60)*IF(AND($D147="Yes",$B147=$F147),0.5,1)))</f>
      </c>
      <c r="Q147" s="14">
        <f>IF(OR($A147="",$B147="",Q$3=""),0,IF(OR($B147&gt;Q$3+4,$F147&lt;Q$3),0,NETWORKDAYS(MAX($B147,Q$3),MIN($F147,Q$3+4),'Public holidays'!$A$4:$A$60)*IF(AND($D147="Yes",$B147=$F147),0.5,1)))</f>
      </c>
      <c r="R147" s="14">
        <f>IF(OR($A147="",$B147="",R$3=""),0,IF(OR($B147&gt;R$3+4,$F147&lt;R$3),0,NETWORKDAYS(MAX($B147,R$3),MIN($F147,R$3+4),'Public holidays'!$A$4:$A$60)*IF(AND($D147="Yes",$B147=$F147),0.5,1)))</f>
      </c>
    </row>
    <row r="148" spans="1:18">
      <c r="A148" s="4"/>
      <c r="B148" s="10"/>
      <c r="C148" s="10"/>
      <c r="D148" s="4"/>
      <c r="E148" s="4"/>
      <c r="F148">
        <f>IF($B148="","",IF($C148="",$B148,$C148))</f>
      </c>
      <c r="G148" s="14">
        <f>IF(OR($A148="",$B148="",G$3=""),0,IF(OR($B148&gt;G$3+4,$F148&lt;G$3),0,NETWORKDAYS(MAX($B148,G$3),MIN($F148,G$3+4),'Public holidays'!$A$4:$A$60)*IF(AND($D148="Yes",$B148=$F148),0.5,1)))</f>
      </c>
      <c r="H148" s="14">
        <f>IF(OR($A148="",$B148="",H$3=""),0,IF(OR($B148&gt;H$3+4,$F148&lt;H$3),0,NETWORKDAYS(MAX($B148,H$3),MIN($F148,H$3+4),'Public holidays'!$A$4:$A$60)*IF(AND($D148="Yes",$B148=$F148),0.5,1)))</f>
      </c>
      <c r="I148" s="14">
        <f>IF(OR($A148="",$B148="",I$3=""),0,IF(OR($B148&gt;I$3+4,$F148&lt;I$3),0,NETWORKDAYS(MAX($B148,I$3),MIN($F148,I$3+4),'Public holidays'!$A$4:$A$60)*IF(AND($D148="Yes",$B148=$F148),0.5,1)))</f>
      </c>
      <c r="J148" s="14">
        <f>IF(OR($A148="",$B148="",J$3=""),0,IF(OR($B148&gt;J$3+4,$F148&lt;J$3),0,NETWORKDAYS(MAX($B148,J$3),MIN($F148,J$3+4),'Public holidays'!$A$4:$A$60)*IF(AND($D148="Yes",$B148=$F148),0.5,1)))</f>
      </c>
      <c r="K148" s="14">
        <f>IF(OR($A148="",$B148="",K$3=""),0,IF(OR($B148&gt;K$3+4,$F148&lt;K$3),0,NETWORKDAYS(MAX($B148,K$3),MIN($F148,K$3+4),'Public holidays'!$A$4:$A$60)*IF(AND($D148="Yes",$B148=$F148),0.5,1)))</f>
      </c>
      <c r="L148" s="14">
        <f>IF(OR($A148="",$B148="",L$3=""),0,IF(OR($B148&gt;L$3+4,$F148&lt;L$3),0,NETWORKDAYS(MAX($B148,L$3),MIN($F148,L$3+4),'Public holidays'!$A$4:$A$60)*IF(AND($D148="Yes",$B148=$F148),0.5,1)))</f>
      </c>
      <c r="M148" s="14">
        <f>IF(OR($A148="",$B148="",M$3=""),0,IF(OR($B148&gt;M$3+4,$F148&lt;M$3),0,NETWORKDAYS(MAX($B148,M$3),MIN($F148,M$3+4),'Public holidays'!$A$4:$A$60)*IF(AND($D148="Yes",$B148=$F148),0.5,1)))</f>
      </c>
      <c r="N148" s="14">
        <f>IF(OR($A148="",$B148="",N$3=""),0,IF(OR($B148&gt;N$3+4,$F148&lt;N$3),0,NETWORKDAYS(MAX($B148,N$3),MIN($F148,N$3+4),'Public holidays'!$A$4:$A$60)*IF(AND($D148="Yes",$B148=$F148),0.5,1)))</f>
      </c>
      <c r="O148" s="14">
        <f>IF(OR($A148="",$B148="",O$3=""),0,IF(OR($B148&gt;O$3+4,$F148&lt;O$3),0,NETWORKDAYS(MAX($B148,O$3),MIN($F148,O$3+4),'Public holidays'!$A$4:$A$60)*IF(AND($D148="Yes",$B148=$F148),0.5,1)))</f>
      </c>
      <c r="P148" s="14">
        <f>IF(OR($A148="",$B148="",P$3=""),0,IF(OR($B148&gt;P$3+4,$F148&lt;P$3),0,NETWORKDAYS(MAX($B148,P$3),MIN($F148,P$3+4),'Public holidays'!$A$4:$A$60)*IF(AND($D148="Yes",$B148=$F148),0.5,1)))</f>
      </c>
      <c r="Q148" s="14">
        <f>IF(OR($A148="",$B148="",Q$3=""),0,IF(OR($B148&gt;Q$3+4,$F148&lt;Q$3),0,NETWORKDAYS(MAX($B148,Q$3),MIN($F148,Q$3+4),'Public holidays'!$A$4:$A$60)*IF(AND($D148="Yes",$B148=$F148),0.5,1)))</f>
      </c>
      <c r="R148" s="14">
        <f>IF(OR($A148="",$B148="",R$3=""),0,IF(OR($B148&gt;R$3+4,$F148&lt;R$3),0,NETWORKDAYS(MAX($B148,R$3),MIN($F148,R$3+4),'Public holidays'!$A$4:$A$60)*IF(AND($D148="Yes",$B148=$F148),0.5,1)))</f>
      </c>
    </row>
    <row r="149" spans="1:18">
      <c r="A149" s="4"/>
      <c r="B149" s="10"/>
      <c r="C149" s="10"/>
      <c r="D149" s="4"/>
      <c r="E149" s="4"/>
      <c r="F149">
        <f>IF($B149="","",IF($C149="",$B149,$C149))</f>
      </c>
      <c r="G149" s="14">
        <f>IF(OR($A149="",$B149="",G$3=""),0,IF(OR($B149&gt;G$3+4,$F149&lt;G$3),0,NETWORKDAYS(MAX($B149,G$3),MIN($F149,G$3+4),'Public holidays'!$A$4:$A$60)*IF(AND($D149="Yes",$B149=$F149),0.5,1)))</f>
      </c>
      <c r="H149" s="14">
        <f>IF(OR($A149="",$B149="",H$3=""),0,IF(OR($B149&gt;H$3+4,$F149&lt;H$3),0,NETWORKDAYS(MAX($B149,H$3),MIN($F149,H$3+4),'Public holidays'!$A$4:$A$60)*IF(AND($D149="Yes",$B149=$F149),0.5,1)))</f>
      </c>
      <c r="I149" s="14">
        <f>IF(OR($A149="",$B149="",I$3=""),0,IF(OR($B149&gt;I$3+4,$F149&lt;I$3),0,NETWORKDAYS(MAX($B149,I$3),MIN($F149,I$3+4),'Public holidays'!$A$4:$A$60)*IF(AND($D149="Yes",$B149=$F149),0.5,1)))</f>
      </c>
      <c r="J149" s="14">
        <f>IF(OR($A149="",$B149="",J$3=""),0,IF(OR($B149&gt;J$3+4,$F149&lt;J$3),0,NETWORKDAYS(MAX($B149,J$3),MIN($F149,J$3+4),'Public holidays'!$A$4:$A$60)*IF(AND($D149="Yes",$B149=$F149),0.5,1)))</f>
      </c>
      <c r="K149" s="14">
        <f>IF(OR($A149="",$B149="",K$3=""),0,IF(OR($B149&gt;K$3+4,$F149&lt;K$3),0,NETWORKDAYS(MAX($B149,K$3),MIN($F149,K$3+4),'Public holidays'!$A$4:$A$60)*IF(AND($D149="Yes",$B149=$F149),0.5,1)))</f>
      </c>
      <c r="L149" s="14">
        <f>IF(OR($A149="",$B149="",L$3=""),0,IF(OR($B149&gt;L$3+4,$F149&lt;L$3),0,NETWORKDAYS(MAX($B149,L$3),MIN($F149,L$3+4),'Public holidays'!$A$4:$A$60)*IF(AND($D149="Yes",$B149=$F149),0.5,1)))</f>
      </c>
      <c r="M149" s="14">
        <f>IF(OR($A149="",$B149="",M$3=""),0,IF(OR($B149&gt;M$3+4,$F149&lt;M$3),0,NETWORKDAYS(MAX($B149,M$3),MIN($F149,M$3+4),'Public holidays'!$A$4:$A$60)*IF(AND($D149="Yes",$B149=$F149),0.5,1)))</f>
      </c>
      <c r="N149" s="14">
        <f>IF(OR($A149="",$B149="",N$3=""),0,IF(OR($B149&gt;N$3+4,$F149&lt;N$3),0,NETWORKDAYS(MAX($B149,N$3),MIN($F149,N$3+4),'Public holidays'!$A$4:$A$60)*IF(AND($D149="Yes",$B149=$F149),0.5,1)))</f>
      </c>
      <c r="O149" s="14">
        <f>IF(OR($A149="",$B149="",O$3=""),0,IF(OR($B149&gt;O$3+4,$F149&lt;O$3),0,NETWORKDAYS(MAX($B149,O$3),MIN($F149,O$3+4),'Public holidays'!$A$4:$A$60)*IF(AND($D149="Yes",$B149=$F149),0.5,1)))</f>
      </c>
      <c r="P149" s="14">
        <f>IF(OR($A149="",$B149="",P$3=""),0,IF(OR($B149&gt;P$3+4,$F149&lt;P$3),0,NETWORKDAYS(MAX($B149,P$3),MIN($F149,P$3+4),'Public holidays'!$A$4:$A$60)*IF(AND($D149="Yes",$B149=$F149),0.5,1)))</f>
      </c>
      <c r="Q149" s="14">
        <f>IF(OR($A149="",$B149="",Q$3=""),0,IF(OR($B149&gt;Q$3+4,$F149&lt;Q$3),0,NETWORKDAYS(MAX($B149,Q$3),MIN($F149,Q$3+4),'Public holidays'!$A$4:$A$60)*IF(AND($D149="Yes",$B149=$F149),0.5,1)))</f>
      </c>
      <c r="R149" s="14">
        <f>IF(OR($A149="",$B149="",R$3=""),0,IF(OR($B149&gt;R$3+4,$F149&lt;R$3),0,NETWORKDAYS(MAX($B149,R$3),MIN($F149,R$3+4),'Public holidays'!$A$4:$A$60)*IF(AND($D149="Yes",$B149=$F149),0.5,1)))</f>
      </c>
    </row>
    <row r="150" spans="1:18">
      <c r="A150" s="4"/>
      <c r="B150" s="10"/>
      <c r="C150" s="10"/>
      <c r="D150" s="4"/>
      <c r="E150" s="4"/>
      <c r="F150">
        <f>IF($B150="","",IF($C150="",$B150,$C150))</f>
      </c>
      <c r="G150" s="14">
        <f>IF(OR($A150="",$B150="",G$3=""),0,IF(OR($B150&gt;G$3+4,$F150&lt;G$3),0,NETWORKDAYS(MAX($B150,G$3),MIN($F150,G$3+4),'Public holidays'!$A$4:$A$60)*IF(AND($D150="Yes",$B150=$F150),0.5,1)))</f>
      </c>
      <c r="H150" s="14">
        <f>IF(OR($A150="",$B150="",H$3=""),0,IF(OR($B150&gt;H$3+4,$F150&lt;H$3),0,NETWORKDAYS(MAX($B150,H$3),MIN($F150,H$3+4),'Public holidays'!$A$4:$A$60)*IF(AND($D150="Yes",$B150=$F150),0.5,1)))</f>
      </c>
      <c r="I150" s="14">
        <f>IF(OR($A150="",$B150="",I$3=""),0,IF(OR($B150&gt;I$3+4,$F150&lt;I$3),0,NETWORKDAYS(MAX($B150,I$3),MIN($F150,I$3+4),'Public holidays'!$A$4:$A$60)*IF(AND($D150="Yes",$B150=$F150),0.5,1)))</f>
      </c>
      <c r="J150" s="14">
        <f>IF(OR($A150="",$B150="",J$3=""),0,IF(OR($B150&gt;J$3+4,$F150&lt;J$3),0,NETWORKDAYS(MAX($B150,J$3),MIN($F150,J$3+4),'Public holidays'!$A$4:$A$60)*IF(AND($D150="Yes",$B150=$F150),0.5,1)))</f>
      </c>
      <c r="K150" s="14">
        <f>IF(OR($A150="",$B150="",K$3=""),0,IF(OR($B150&gt;K$3+4,$F150&lt;K$3),0,NETWORKDAYS(MAX($B150,K$3),MIN($F150,K$3+4),'Public holidays'!$A$4:$A$60)*IF(AND($D150="Yes",$B150=$F150),0.5,1)))</f>
      </c>
      <c r="L150" s="14">
        <f>IF(OR($A150="",$B150="",L$3=""),0,IF(OR($B150&gt;L$3+4,$F150&lt;L$3),0,NETWORKDAYS(MAX($B150,L$3),MIN($F150,L$3+4),'Public holidays'!$A$4:$A$60)*IF(AND($D150="Yes",$B150=$F150),0.5,1)))</f>
      </c>
      <c r="M150" s="14">
        <f>IF(OR($A150="",$B150="",M$3=""),0,IF(OR($B150&gt;M$3+4,$F150&lt;M$3),0,NETWORKDAYS(MAX($B150,M$3),MIN($F150,M$3+4),'Public holidays'!$A$4:$A$60)*IF(AND($D150="Yes",$B150=$F150),0.5,1)))</f>
      </c>
      <c r="N150" s="14">
        <f>IF(OR($A150="",$B150="",N$3=""),0,IF(OR($B150&gt;N$3+4,$F150&lt;N$3),0,NETWORKDAYS(MAX($B150,N$3),MIN($F150,N$3+4),'Public holidays'!$A$4:$A$60)*IF(AND($D150="Yes",$B150=$F150),0.5,1)))</f>
      </c>
      <c r="O150" s="14">
        <f>IF(OR($A150="",$B150="",O$3=""),0,IF(OR($B150&gt;O$3+4,$F150&lt;O$3),0,NETWORKDAYS(MAX($B150,O$3),MIN($F150,O$3+4),'Public holidays'!$A$4:$A$60)*IF(AND($D150="Yes",$B150=$F150),0.5,1)))</f>
      </c>
      <c r="P150" s="14">
        <f>IF(OR($A150="",$B150="",P$3=""),0,IF(OR($B150&gt;P$3+4,$F150&lt;P$3),0,NETWORKDAYS(MAX($B150,P$3),MIN($F150,P$3+4),'Public holidays'!$A$4:$A$60)*IF(AND($D150="Yes",$B150=$F150),0.5,1)))</f>
      </c>
      <c r="Q150" s="14">
        <f>IF(OR($A150="",$B150="",Q$3=""),0,IF(OR($B150&gt;Q$3+4,$F150&lt;Q$3),0,NETWORKDAYS(MAX($B150,Q$3),MIN($F150,Q$3+4),'Public holidays'!$A$4:$A$60)*IF(AND($D150="Yes",$B150=$F150),0.5,1)))</f>
      </c>
      <c r="R150" s="14">
        <f>IF(OR($A150="",$B150="",R$3=""),0,IF(OR($B150&gt;R$3+4,$F150&lt;R$3),0,NETWORKDAYS(MAX($B150,R$3),MIN($F150,R$3+4),'Public holidays'!$A$4:$A$60)*IF(AND($D150="Yes",$B150=$F150),0.5,1)))</f>
      </c>
    </row>
    <row r="151" spans="1:18">
      <c r="A151" s="4"/>
      <c r="B151" s="10"/>
      <c r="C151" s="10"/>
      <c r="D151" s="4"/>
      <c r="E151" s="4"/>
      <c r="F151">
        <f>IF($B151="","",IF($C151="",$B151,$C151))</f>
      </c>
      <c r="G151" s="14">
        <f>IF(OR($A151="",$B151="",G$3=""),0,IF(OR($B151&gt;G$3+4,$F151&lt;G$3),0,NETWORKDAYS(MAX($B151,G$3),MIN($F151,G$3+4),'Public holidays'!$A$4:$A$60)*IF(AND($D151="Yes",$B151=$F151),0.5,1)))</f>
      </c>
      <c r="H151" s="14">
        <f>IF(OR($A151="",$B151="",H$3=""),0,IF(OR($B151&gt;H$3+4,$F151&lt;H$3),0,NETWORKDAYS(MAX($B151,H$3),MIN($F151,H$3+4),'Public holidays'!$A$4:$A$60)*IF(AND($D151="Yes",$B151=$F151),0.5,1)))</f>
      </c>
      <c r="I151" s="14">
        <f>IF(OR($A151="",$B151="",I$3=""),0,IF(OR($B151&gt;I$3+4,$F151&lt;I$3),0,NETWORKDAYS(MAX($B151,I$3),MIN($F151,I$3+4),'Public holidays'!$A$4:$A$60)*IF(AND($D151="Yes",$B151=$F151),0.5,1)))</f>
      </c>
      <c r="J151" s="14">
        <f>IF(OR($A151="",$B151="",J$3=""),0,IF(OR($B151&gt;J$3+4,$F151&lt;J$3),0,NETWORKDAYS(MAX($B151,J$3),MIN($F151,J$3+4),'Public holidays'!$A$4:$A$60)*IF(AND($D151="Yes",$B151=$F151),0.5,1)))</f>
      </c>
      <c r="K151" s="14">
        <f>IF(OR($A151="",$B151="",K$3=""),0,IF(OR($B151&gt;K$3+4,$F151&lt;K$3),0,NETWORKDAYS(MAX($B151,K$3),MIN($F151,K$3+4),'Public holidays'!$A$4:$A$60)*IF(AND($D151="Yes",$B151=$F151),0.5,1)))</f>
      </c>
      <c r="L151" s="14">
        <f>IF(OR($A151="",$B151="",L$3=""),0,IF(OR($B151&gt;L$3+4,$F151&lt;L$3),0,NETWORKDAYS(MAX($B151,L$3),MIN($F151,L$3+4),'Public holidays'!$A$4:$A$60)*IF(AND($D151="Yes",$B151=$F151),0.5,1)))</f>
      </c>
      <c r="M151" s="14">
        <f>IF(OR($A151="",$B151="",M$3=""),0,IF(OR($B151&gt;M$3+4,$F151&lt;M$3),0,NETWORKDAYS(MAX($B151,M$3),MIN($F151,M$3+4),'Public holidays'!$A$4:$A$60)*IF(AND($D151="Yes",$B151=$F151),0.5,1)))</f>
      </c>
      <c r="N151" s="14">
        <f>IF(OR($A151="",$B151="",N$3=""),0,IF(OR($B151&gt;N$3+4,$F151&lt;N$3),0,NETWORKDAYS(MAX($B151,N$3),MIN($F151,N$3+4),'Public holidays'!$A$4:$A$60)*IF(AND($D151="Yes",$B151=$F151),0.5,1)))</f>
      </c>
      <c r="O151" s="14">
        <f>IF(OR($A151="",$B151="",O$3=""),0,IF(OR($B151&gt;O$3+4,$F151&lt;O$3),0,NETWORKDAYS(MAX($B151,O$3),MIN($F151,O$3+4),'Public holidays'!$A$4:$A$60)*IF(AND($D151="Yes",$B151=$F151),0.5,1)))</f>
      </c>
      <c r="P151" s="14">
        <f>IF(OR($A151="",$B151="",P$3=""),0,IF(OR($B151&gt;P$3+4,$F151&lt;P$3),0,NETWORKDAYS(MAX($B151,P$3),MIN($F151,P$3+4),'Public holidays'!$A$4:$A$60)*IF(AND($D151="Yes",$B151=$F151),0.5,1)))</f>
      </c>
      <c r="Q151" s="14">
        <f>IF(OR($A151="",$B151="",Q$3=""),0,IF(OR($B151&gt;Q$3+4,$F151&lt;Q$3),0,NETWORKDAYS(MAX($B151,Q$3),MIN($F151,Q$3+4),'Public holidays'!$A$4:$A$60)*IF(AND($D151="Yes",$B151=$F151),0.5,1)))</f>
      </c>
      <c r="R151" s="14">
        <f>IF(OR($A151="",$B151="",R$3=""),0,IF(OR($B151&gt;R$3+4,$F151&lt;R$3),0,NETWORKDAYS(MAX($B151,R$3),MIN($F151,R$3+4),'Public holidays'!$A$4:$A$60)*IF(AND($D151="Yes",$B151=$F151),0.5,1)))</f>
      </c>
    </row>
    <row r="152" spans="1:18">
      <c r="A152" s="4"/>
      <c r="B152" s="10"/>
      <c r="C152" s="10"/>
      <c r="D152" s="4"/>
      <c r="E152" s="4"/>
      <c r="F152">
        <f>IF($B152="","",IF($C152="",$B152,$C152))</f>
      </c>
      <c r="G152" s="14">
        <f>IF(OR($A152="",$B152="",G$3=""),0,IF(OR($B152&gt;G$3+4,$F152&lt;G$3),0,NETWORKDAYS(MAX($B152,G$3),MIN($F152,G$3+4),'Public holidays'!$A$4:$A$60)*IF(AND($D152="Yes",$B152=$F152),0.5,1)))</f>
      </c>
      <c r="H152" s="14">
        <f>IF(OR($A152="",$B152="",H$3=""),0,IF(OR($B152&gt;H$3+4,$F152&lt;H$3),0,NETWORKDAYS(MAX($B152,H$3),MIN($F152,H$3+4),'Public holidays'!$A$4:$A$60)*IF(AND($D152="Yes",$B152=$F152),0.5,1)))</f>
      </c>
      <c r="I152" s="14">
        <f>IF(OR($A152="",$B152="",I$3=""),0,IF(OR($B152&gt;I$3+4,$F152&lt;I$3),0,NETWORKDAYS(MAX($B152,I$3),MIN($F152,I$3+4),'Public holidays'!$A$4:$A$60)*IF(AND($D152="Yes",$B152=$F152),0.5,1)))</f>
      </c>
      <c r="J152" s="14">
        <f>IF(OR($A152="",$B152="",J$3=""),0,IF(OR($B152&gt;J$3+4,$F152&lt;J$3),0,NETWORKDAYS(MAX($B152,J$3),MIN($F152,J$3+4),'Public holidays'!$A$4:$A$60)*IF(AND($D152="Yes",$B152=$F152),0.5,1)))</f>
      </c>
      <c r="K152" s="14">
        <f>IF(OR($A152="",$B152="",K$3=""),0,IF(OR($B152&gt;K$3+4,$F152&lt;K$3),0,NETWORKDAYS(MAX($B152,K$3),MIN($F152,K$3+4),'Public holidays'!$A$4:$A$60)*IF(AND($D152="Yes",$B152=$F152),0.5,1)))</f>
      </c>
      <c r="L152" s="14">
        <f>IF(OR($A152="",$B152="",L$3=""),0,IF(OR($B152&gt;L$3+4,$F152&lt;L$3),0,NETWORKDAYS(MAX($B152,L$3),MIN($F152,L$3+4),'Public holidays'!$A$4:$A$60)*IF(AND($D152="Yes",$B152=$F152),0.5,1)))</f>
      </c>
      <c r="M152" s="14">
        <f>IF(OR($A152="",$B152="",M$3=""),0,IF(OR($B152&gt;M$3+4,$F152&lt;M$3),0,NETWORKDAYS(MAX($B152,M$3),MIN($F152,M$3+4),'Public holidays'!$A$4:$A$60)*IF(AND($D152="Yes",$B152=$F152),0.5,1)))</f>
      </c>
      <c r="N152" s="14">
        <f>IF(OR($A152="",$B152="",N$3=""),0,IF(OR($B152&gt;N$3+4,$F152&lt;N$3),0,NETWORKDAYS(MAX($B152,N$3),MIN($F152,N$3+4),'Public holidays'!$A$4:$A$60)*IF(AND($D152="Yes",$B152=$F152),0.5,1)))</f>
      </c>
      <c r="O152" s="14">
        <f>IF(OR($A152="",$B152="",O$3=""),0,IF(OR($B152&gt;O$3+4,$F152&lt;O$3),0,NETWORKDAYS(MAX($B152,O$3),MIN($F152,O$3+4),'Public holidays'!$A$4:$A$60)*IF(AND($D152="Yes",$B152=$F152),0.5,1)))</f>
      </c>
      <c r="P152" s="14">
        <f>IF(OR($A152="",$B152="",P$3=""),0,IF(OR($B152&gt;P$3+4,$F152&lt;P$3),0,NETWORKDAYS(MAX($B152,P$3),MIN($F152,P$3+4),'Public holidays'!$A$4:$A$60)*IF(AND($D152="Yes",$B152=$F152),0.5,1)))</f>
      </c>
      <c r="Q152" s="14">
        <f>IF(OR($A152="",$B152="",Q$3=""),0,IF(OR($B152&gt;Q$3+4,$F152&lt;Q$3),0,NETWORKDAYS(MAX($B152,Q$3),MIN($F152,Q$3+4),'Public holidays'!$A$4:$A$60)*IF(AND($D152="Yes",$B152=$F152),0.5,1)))</f>
      </c>
      <c r="R152" s="14">
        <f>IF(OR($A152="",$B152="",R$3=""),0,IF(OR($B152&gt;R$3+4,$F152&lt;R$3),0,NETWORKDAYS(MAX($B152,R$3),MIN($F152,R$3+4),'Public holidays'!$A$4:$A$60)*IF(AND($D152="Yes",$B152=$F152),0.5,1)))</f>
      </c>
    </row>
    <row r="153" spans="1:18">
      <c r="A153" s="4"/>
      <c r="B153" s="10"/>
      <c r="C153" s="10"/>
      <c r="D153" s="4"/>
      <c r="E153" s="4"/>
      <c r="F153">
        <f>IF($B153="","",IF($C153="",$B153,$C153))</f>
      </c>
      <c r="G153" s="14">
        <f>IF(OR($A153="",$B153="",G$3=""),0,IF(OR($B153&gt;G$3+4,$F153&lt;G$3),0,NETWORKDAYS(MAX($B153,G$3),MIN($F153,G$3+4),'Public holidays'!$A$4:$A$60)*IF(AND($D153="Yes",$B153=$F153),0.5,1)))</f>
      </c>
      <c r="H153" s="14">
        <f>IF(OR($A153="",$B153="",H$3=""),0,IF(OR($B153&gt;H$3+4,$F153&lt;H$3),0,NETWORKDAYS(MAX($B153,H$3),MIN($F153,H$3+4),'Public holidays'!$A$4:$A$60)*IF(AND($D153="Yes",$B153=$F153),0.5,1)))</f>
      </c>
      <c r="I153" s="14">
        <f>IF(OR($A153="",$B153="",I$3=""),0,IF(OR($B153&gt;I$3+4,$F153&lt;I$3),0,NETWORKDAYS(MAX($B153,I$3),MIN($F153,I$3+4),'Public holidays'!$A$4:$A$60)*IF(AND($D153="Yes",$B153=$F153),0.5,1)))</f>
      </c>
      <c r="J153" s="14">
        <f>IF(OR($A153="",$B153="",J$3=""),0,IF(OR($B153&gt;J$3+4,$F153&lt;J$3),0,NETWORKDAYS(MAX($B153,J$3),MIN($F153,J$3+4),'Public holidays'!$A$4:$A$60)*IF(AND($D153="Yes",$B153=$F153),0.5,1)))</f>
      </c>
      <c r="K153" s="14">
        <f>IF(OR($A153="",$B153="",K$3=""),0,IF(OR($B153&gt;K$3+4,$F153&lt;K$3),0,NETWORKDAYS(MAX($B153,K$3),MIN($F153,K$3+4),'Public holidays'!$A$4:$A$60)*IF(AND($D153="Yes",$B153=$F153),0.5,1)))</f>
      </c>
      <c r="L153" s="14">
        <f>IF(OR($A153="",$B153="",L$3=""),0,IF(OR($B153&gt;L$3+4,$F153&lt;L$3),0,NETWORKDAYS(MAX($B153,L$3),MIN($F153,L$3+4),'Public holidays'!$A$4:$A$60)*IF(AND($D153="Yes",$B153=$F153),0.5,1)))</f>
      </c>
      <c r="M153" s="14">
        <f>IF(OR($A153="",$B153="",M$3=""),0,IF(OR($B153&gt;M$3+4,$F153&lt;M$3),0,NETWORKDAYS(MAX($B153,M$3),MIN($F153,M$3+4),'Public holidays'!$A$4:$A$60)*IF(AND($D153="Yes",$B153=$F153),0.5,1)))</f>
      </c>
      <c r="N153" s="14">
        <f>IF(OR($A153="",$B153="",N$3=""),0,IF(OR($B153&gt;N$3+4,$F153&lt;N$3),0,NETWORKDAYS(MAX($B153,N$3),MIN($F153,N$3+4),'Public holidays'!$A$4:$A$60)*IF(AND($D153="Yes",$B153=$F153),0.5,1)))</f>
      </c>
      <c r="O153" s="14">
        <f>IF(OR($A153="",$B153="",O$3=""),0,IF(OR($B153&gt;O$3+4,$F153&lt;O$3),0,NETWORKDAYS(MAX($B153,O$3),MIN($F153,O$3+4),'Public holidays'!$A$4:$A$60)*IF(AND($D153="Yes",$B153=$F153),0.5,1)))</f>
      </c>
      <c r="P153" s="14">
        <f>IF(OR($A153="",$B153="",P$3=""),0,IF(OR($B153&gt;P$3+4,$F153&lt;P$3),0,NETWORKDAYS(MAX($B153,P$3),MIN($F153,P$3+4),'Public holidays'!$A$4:$A$60)*IF(AND($D153="Yes",$B153=$F153),0.5,1)))</f>
      </c>
      <c r="Q153" s="14">
        <f>IF(OR($A153="",$B153="",Q$3=""),0,IF(OR($B153&gt;Q$3+4,$F153&lt;Q$3),0,NETWORKDAYS(MAX($B153,Q$3),MIN($F153,Q$3+4),'Public holidays'!$A$4:$A$60)*IF(AND($D153="Yes",$B153=$F153),0.5,1)))</f>
      </c>
      <c r="R153" s="14">
        <f>IF(OR($A153="",$B153="",R$3=""),0,IF(OR($B153&gt;R$3+4,$F153&lt;R$3),0,NETWORKDAYS(MAX($B153,R$3),MIN($F153,R$3+4),'Public holidays'!$A$4:$A$60)*IF(AND($D153="Yes",$B153=$F153),0.5,1)))</f>
      </c>
    </row>
    <row r="154" spans="1:18">
      <c r="A154" s="4"/>
      <c r="B154" s="10"/>
      <c r="C154" s="10"/>
      <c r="D154" s="4"/>
      <c r="E154" s="4"/>
      <c r="F154">
        <f>IF($B154="","",IF($C154="",$B154,$C154))</f>
      </c>
      <c r="G154" s="14">
        <f>IF(OR($A154="",$B154="",G$3=""),0,IF(OR($B154&gt;G$3+4,$F154&lt;G$3),0,NETWORKDAYS(MAX($B154,G$3),MIN($F154,G$3+4),'Public holidays'!$A$4:$A$60)*IF(AND($D154="Yes",$B154=$F154),0.5,1)))</f>
      </c>
      <c r="H154" s="14">
        <f>IF(OR($A154="",$B154="",H$3=""),0,IF(OR($B154&gt;H$3+4,$F154&lt;H$3),0,NETWORKDAYS(MAX($B154,H$3),MIN($F154,H$3+4),'Public holidays'!$A$4:$A$60)*IF(AND($D154="Yes",$B154=$F154),0.5,1)))</f>
      </c>
      <c r="I154" s="14">
        <f>IF(OR($A154="",$B154="",I$3=""),0,IF(OR($B154&gt;I$3+4,$F154&lt;I$3),0,NETWORKDAYS(MAX($B154,I$3),MIN($F154,I$3+4),'Public holidays'!$A$4:$A$60)*IF(AND($D154="Yes",$B154=$F154),0.5,1)))</f>
      </c>
      <c r="J154" s="14">
        <f>IF(OR($A154="",$B154="",J$3=""),0,IF(OR($B154&gt;J$3+4,$F154&lt;J$3),0,NETWORKDAYS(MAX($B154,J$3),MIN($F154,J$3+4),'Public holidays'!$A$4:$A$60)*IF(AND($D154="Yes",$B154=$F154),0.5,1)))</f>
      </c>
      <c r="K154" s="14">
        <f>IF(OR($A154="",$B154="",K$3=""),0,IF(OR($B154&gt;K$3+4,$F154&lt;K$3),0,NETWORKDAYS(MAX($B154,K$3),MIN($F154,K$3+4),'Public holidays'!$A$4:$A$60)*IF(AND($D154="Yes",$B154=$F154),0.5,1)))</f>
      </c>
      <c r="L154" s="14">
        <f>IF(OR($A154="",$B154="",L$3=""),0,IF(OR($B154&gt;L$3+4,$F154&lt;L$3),0,NETWORKDAYS(MAX($B154,L$3),MIN($F154,L$3+4),'Public holidays'!$A$4:$A$60)*IF(AND($D154="Yes",$B154=$F154),0.5,1)))</f>
      </c>
      <c r="M154" s="14">
        <f>IF(OR($A154="",$B154="",M$3=""),0,IF(OR($B154&gt;M$3+4,$F154&lt;M$3),0,NETWORKDAYS(MAX($B154,M$3),MIN($F154,M$3+4),'Public holidays'!$A$4:$A$60)*IF(AND($D154="Yes",$B154=$F154),0.5,1)))</f>
      </c>
      <c r="N154" s="14">
        <f>IF(OR($A154="",$B154="",N$3=""),0,IF(OR($B154&gt;N$3+4,$F154&lt;N$3),0,NETWORKDAYS(MAX($B154,N$3),MIN($F154,N$3+4),'Public holidays'!$A$4:$A$60)*IF(AND($D154="Yes",$B154=$F154),0.5,1)))</f>
      </c>
      <c r="O154" s="14">
        <f>IF(OR($A154="",$B154="",O$3=""),0,IF(OR($B154&gt;O$3+4,$F154&lt;O$3),0,NETWORKDAYS(MAX($B154,O$3),MIN($F154,O$3+4),'Public holidays'!$A$4:$A$60)*IF(AND($D154="Yes",$B154=$F154),0.5,1)))</f>
      </c>
      <c r="P154" s="14">
        <f>IF(OR($A154="",$B154="",P$3=""),0,IF(OR($B154&gt;P$3+4,$F154&lt;P$3),0,NETWORKDAYS(MAX($B154,P$3),MIN($F154,P$3+4),'Public holidays'!$A$4:$A$60)*IF(AND($D154="Yes",$B154=$F154),0.5,1)))</f>
      </c>
      <c r="Q154" s="14">
        <f>IF(OR($A154="",$B154="",Q$3=""),0,IF(OR($B154&gt;Q$3+4,$F154&lt;Q$3),0,NETWORKDAYS(MAX($B154,Q$3),MIN($F154,Q$3+4),'Public holidays'!$A$4:$A$60)*IF(AND($D154="Yes",$B154=$F154),0.5,1)))</f>
      </c>
      <c r="R154" s="14">
        <f>IF(OR($A154="",$B154="",R$3=""),0,IF(OR($B154&gt;R$3+4,$F154&lt;R$3),0,NETWORKDAYS(MAX($B154,R$3),MIN($F154,R$3+4),'Public holidays'!$A$4:$A$60)*IF(AND($D154="Yes",$B154=$F154),0.5,1)))</f>
      </c>
    </row>
    <row r="155" spans="1:18">
      <c r="A155" s="4"/>
      <c r="B155" s="10"/>
      <c r="C155" s="10"/>
      <c r="D155" s="4"/>
      <c r="E155" s="4"/>
      <c r="F155">
        <f>IF($B155="","",IF($C155="",$B155,$C155))</f>
      </c>
      <c r="G155" s="14">
        <f>IF(OR($A155="",$B155="",G$3=""),0,IF(OR($B155&gt;G$3+4,$F155&lt;G$3),0,NETWORKDAYS(MAX($B155,G$3),MIN($F155,G$3+4),'Public holidays'!$A$4:$A$60)*IF(AND($D155="Yes",$B155=$F155),0.5,1)))</f>
      </c>
      <c r="H155" s="14">
        <f>IF(OR($A155="",$B155="",H$3=""),0,IF(OR($B155&gt;H$3+4,$F155&lt;H$3),0,NETWORKDAYS(MAX($B155,H$3),MIN($F155,H$3+4),'Public holidays'!$A$4:$A$60)*IF(AND($D155="Yes",$B155=$F155),0.5,1)))</f>
      </c>
      <c r="I155" s="14">
        <f>IF(OR($A155="",$B155="",I$3=""),0,IF(OR($B155&gt;I$3+4,$F155&lt;I$3),0,NETWORKDAYS(MAX($B155,I$3),MIN($F155,I$3+4),'Public holidays'!$A$4:$A$60)*IF(AND($D155="Yes",$B155=$F155),0.5,1)))</f>
      </c>
      <c r="J155" s="14">
        <f>IF(OR($A155="",$B155="",J$3=""),0,IF(OR($B155&gt;J$3+4,$F155&lt;J$3),0,NETWORKDAYS(MAX($B155,J$3),MIN($F155,J$3+4),'Public holidays'!$A$4:$A$60)*IF(AND($D155="Yes",$B155=$F155),0.5,1)))</f>
      </c>
      <c r="K155" s="14">
        <f>IF(OR($A155="",$B155="",K$3=""),0,IF(OR($B155&gt;K$3+4,$F155&lt;K$3),0,NETWORKDAYS(MAX($B155,K$3),MIN($F155,K$3+4),'Public holidays'!$A$4:$A$60)*IF(AND($D155="Yes",$B155=$F155),0.5,1)))</f>
      </c>
      <c r="L155" s="14">
        <f>IF(OR($A155="",$B155="",L$3=""),0,IF(OR($B155&gt;L$3+4,$F155&lt;L$3),0,NETWORKDAYS(MAX($B155,L$3),MIN($F155,L$3+4),'Public holidays'!$A$4:$A$60)*IF(AND($D155="Yes",$B155=$F155),0.5,1)))</f>
      </c>
      <c r="M155" s="14">
        <f>IF(OR($A155="",$B155="",M$3=""),0,IF(OR($B155&gt;M$3+4,$F155&lt;M$3),0,NETWORKDAYS(MAX($B155,M$3),MIN($F155,M$3+4),'Public holidays'!$A$4:$A$60)*IF(AND($D155="Yes",$B155=$F155),0.5,1)))</f>
      </c>
      <c r="N155" s="14">
        <f>IF(OR($A155="",$B155="",N$3=""),0,IF(OR($B155&gt;N$3+4,$F155&lt;N$3),0,NETWORKDAYS(MAX($B155,N$3),MIN($F155,N$3+4),'Public holidays'!$A$4:$A$60)*IF(AND($D155="Yes",$B155=$F155),0.5,1)))</f>
      </c>
      <c r="O155" s="14">
        <f>IF(OR($A155="",$B155="",O$3=""),0,IF(OR($B155&gt;O$3+4,$F155&lt;O$3),0,NETWORKDAYS(MAX($B155,O$3),MIN($F155,O$3+4),'Public holidays'!$A$4:$A$60)*IF(AND($D155="Yes",$B155=$F155),0.5,1)))</f>
      </c>
      <c r="P155" s="14">
        <f>IF(OR($A155="",$B155="",P$3=""),0,IF(OR($B155&gt;P$3+4,$F155&lt;P$3),0,NETWORKDAYS(MAX($B155,P$3),MIN($F155,P$3+4),'Public holidays'!$A$4:$A$60)*IF(AND($D155="Yes",$B155=$F155),0.5,1)))</f>
      </c>
      <c r="Q155" s="14">
        <f>IF(OR($A155="",$B155="",Q$3=""),0,IF(OR($B155&gt;Q$3+4,$F155&lt;Q$3),0,NETWORKDAYS(MAX($B155,Q$3),MIN($F155,Q$3+4),'Public holidays'!$A$4:$A$60)*IF(AND($D155="Yes",$B155=$F155),0.5,1)))</f>
      </c>
      <c r="R155" s="14">
        <f>IF(OR($A155="",$B155="",R$3=""),0,IF(OR($B155&gt;R$3+4,$F155&lt;R$3),0,NETWORKDAYS(MAX($B155,R$3),MIN($F155,R$3+4),'Public holidays'!$A$4:$A$60)*IF(AND($D155="Yes",$B155=$F155),0.5,1)))</f>
      </c>
    </row>
    <row r="156" spans="1:18">
      <c r="A156" s="4"/>
      <c r="B156" s="10"/>
      <c r="C156" s="10"/>
      <c r="D156" s="4"/>
      <c r="E156" s="4"/>
      <c r="F156">
        <f>IF($B156="","",IF($C156="",$B156,$C156))</f>
      </c>
      <c r="G156" s="14">
        <f>IF(OR($A156="",$B156="",G$3=""),0,IF(OR($B156&gt;G$3+4,$F156&lt;G$3),0,NETWORKDAYS(MAX($B156,G$3),MIN($F156,G$3+4),'Public holidays'!$A$4:$A$60)*IF(AND($D156="Yes",$B156=$F156),0.5,1)))</f>
      </c>
      <c r="H156" s="14">
        <f>IF(OR($A156="",$B156="",H$3=""),0,IF(OR($B156&gt;H$3+4,$F156&lt;H$3),0,NETWORKDAYS(MAX($B156,H$3),MIN($F156,H$3+4),'Public holidays'!$A$4:$A$60)*IF(AND($D156="Yes",$B156=$F156),0.5,1)))</f>
      </c>
      <c r="I156" s="14">
        <f>IF(OR($A156="",$B156="",I$3=""),0,IF(OR($B156&gt;I$3+4,$F156&lt;I$3),0,NETWORKDAYS(MAX($B156,I$3),MIN($F156,I$3+4),'Public holidays'!$A$4:$A$60)*IF(AND($D156="Yes",$B156=$F156),0.5,1)))</f>
      </c>
      <c r="J156" s="14">
        <f>IF(OR($A156="",$B156="",J$3=""),0,IF(OR($B156&gt;J$3+4,$F156&lt;J$3),0,NETWORKDAYS(MAX($B156,J$3),MIN($F156,J$3+4),'Public holidays'!$A$4:$A$60)*IF(AND($D156="Yes",$B156=$F156),0.5,1)))</f>
      </c>
      <c r="K156" s="14">
        <f>IF(OR($A156="",$B156="",K$3=""),0,IF(OR($B156&gt;K$3+4,$F156&lt;K$3),0,NETWORKDAYS(MAX($B156,K$3),MIN($F156,K$3+4),'Public holidays'!$A$4:$A$60)*IF(AND($D156="Yes",$B156=$F156),0.5,1)))</f>
      </c>
      <c r="L156" s="14">
        <f>IF(OR($A156="",$B156="",L$3=""),0,IF(OR($B156&gt;L$3+4,$F156&lt;L$3),0,NETWORKDAYS(MAX($B156,L$3),MIN($F156,L$3+4),'Public holidays'!$A$4:$A$60)*IF(AND($D156="Yes",$B156=$F156),0.5,1)))</f>
      </c>
      <c r="M156" s="14">
        <f>IF(OR($A156="",$B156="",M$3=""),0,IF(OR($B156&gt;M$3+4,$F156&lt;M$3),0,NETWORKDAYS(MAX($B156,M$3),MIN($F156,M$3+4),'Public holidays'!$A$4:$A$60)*IF(AND($D156="Yes",$B156=$F156),0.5,1)))</f>
      </c>
      <c r="N156" s="14">
        <f>IF(OR($A156="",$B156="",N$3=""),0,IF(OR($B156&gt;N$3+4,$F156&lt;N$3),0,NETWORKDAYS(MAX($B156,N$3),MIN($F156,N$3+4),'Public holidays'!$A$4:$A$60)*IF(AND($D156="Yes",$B156=$F156),0.5,1)))</f>
      </c>
      <c r="O156" s="14">
        <f>IF(OR($A156="",$B156="",O$3=""),0,IF(OR($B156&gt;O$3+4,$F156&lt;O$3),0,NETWORKDAYS(MAX($B156,O$3),MIN($F156,O$3+4),'Public holidays'!$A$4:$A$60)*IF(AND($D156="Yes",$B156=$F156),0.5,1)))</f>
      </c>
      <c r="P156" s="14">
        <f>IF(OR($A156="",$B156="",P$3=""),0,IF(OR($B156&gt;P$3+4,$F156&lt;P$3),0,NETWORKDAYS(MAX($B156,P$3),MIN($F156,P$3+4),'Public holidays'!$A$4:$A$60)*IF(AND($D156="Yes",$B156=$F156),0.5,1)))</f>
      </c>
      <c r="Q156" s="14">
        <f>IF(OR($A156="",$B156="",Q$3=""),0,IF(OR($B156&gt;Q$3+4,$F156&lt;Q$3),0,NETWORKDAYS(MAX($B156,Q$3),MIN($F156,Q$3+4),'Public holidays'!$A$4:$A$60)*IF(AND($D156="Yes",$B156=$F156),0.5,1)))</f>
      </c>
      <c r="R156" s="14">
        <f>IF(OR($A156="",$B156="",R$3=""),0,IF(OR($B156&gt;R$3+4,$F156&lt;R$3),0,NETWORKDAYS(MAX($B156,R$3),MIN($F156,R$3+4),'Public holidays'!$A$4:$A$60)*IF(AND($D156="Yes",$B156=$F156),0.5,1)))</f>
      </c>
    </row>
    <row r="157" spans="1:18">
      <c r="A157" s="4"/>
      <c r="B157" s="10"/>
      <c r="C157" s="10"/>
      <c r="D157" s="4"/>
      <c r="E157" s="4"/>
      <c r="F157">
        <f>IF($B157="","",IF($C157="",$B157,$C157))</f>
      </c>
      <c r="G157" s="14">
        <f>IF(OR($A157="",$B157="",G$3=""),0,IF(OR($B157&gt;G$3+4,$F157&lt;G$3),0,NETWORKDAYS(MAX($B157,G$3),MIN($F157,G$3+4),'Public holidays'!$A$4:$A$60)*IF(AND($D157="Yes",$B157=$F157),0.5,1)))</f>
      </c>
      <c r="H157" s="14">
        <f>IF(OR($A157="",$B157="",H$3=""),0,IF(OR($B157&gt;H$3+4,$F157&lt;H$3),0,NETWORKDAYS(MAX($B157,H$3),MIN($F157,H$3+4),'Public holidays'!$A$4:$A$60)*IF(AND($D157="Yes",$B157=$F157),0.5,1)))</f>
      </c>
      <c r="I157" s="14">
        <f>IF(OR($A157="",$B157="",I$3=""),0,IF(OR($B157&gt;I$3+4,$F157&lt;I$3),0,NETWORKDAYS(MAX($B157,I$3),MIN($F157,I$3+4),'Public holidays'!$A$4:$A$60)*IF(AND($D157="Yes",$B157=$F157),0.5,1)))</f>
      </c>
      <c r="J157" s="14">
        <f>IF(OR($A157="",$B157="",J$3=""),0,IF(OR($B157&gt;J$3+4,$F157&lt;J$3),0,NETWORKDAYS(MAX($B157,J$3),MIN($F157,J$3+4),'Public holidays'!$A$4:$A$60)*IF(AND($D157="Yes",$B157=$F157),0.5,1)))</f>
      </c>
      <c r="K157" s="14">
        <f>IF(OR($A157="",$B157="",K$3=""),0,IF(OR($B157&gt;K$3+4,$F157&lt;K$3),0,NETWORKDAYS(MAX($B157,K$3),MIN($F157,K$3+4),'Public holidays'!$A$4:$A$60)*IF(AND($D157="Yes",$B157=$F157),0.5,1)))</f>
      </c>
      <c r="L157" s="14">
        <f>IF(OR($A157="",$B157="",L$3=""),0,IF(OR($B157&gt;L$3+4,$F157&lt;L$3),0,NETWORKDAYS(MAX($B157,L$3),MIN($F157,L$3+4),'Public holidays'!$A$4:$A$60)*IF(AND($D157="Yes",$B157=$F157),0.5,1)))</f>
      </c>
      <c r="M157" s="14">
        <f>IF(OR($A157="",$B157="",M$3=""),0,IF(OR($B157&gt;M$3+4,$F157&lt;M$3),0,NETWORKDAYS(MAX($B157,M$3),MIN($F157,M$3+4),'Public holidays'!$A$4:$A$60)*IF(AND($D157="Yes",$B157=$F157),0.5,1)))</f>
      </c>
      <c r="N157" s="14">
        <f>IF(OR($A157="",$B157="",N$3=""),0,IF(OR($B157&gt;N$3+4,$F157&lt;N$3),0,NETWORKDAYS(MAX($B157,N$3),MIN($F157,N$3+4),'Public holidays'!$A$4:$A$60)*IF(AND($D157="Yes",$B157=$F157),0.5,1)))</f>
      </c>
      <c r="O157" s="14">
        <f>IF(OR($A157="",$B157="",O$3=""),0,IF(OR($B157&gt;O$3+4,$F157&lt;O$3),0,NETWORKDAYS(MAX($B157,O$3),MIN($F157,O$3+4),'Public holidays'!$A$4:$A$60)*IF(AND($D157="Yes",$B157=$F157),0.5,1)))</f>
      </c>
      <c r="P157" s="14">
        <f>IF(OR($A157="",$B157="",P$3=""),0,IF(OR($B157&gt;P$3+4,$F157&lt;P$3),0,NETWORKDAYS(MAX($B157,P$3),MIN($F157,P$3+4),'Public holidays'!$A$4:$A$60)*IF(AND($D157="Yes",$B157=$F157),0.5,1)))</f>
      </c>
      <c r="Q157" s="14">
        <f>IF(OR($A157="",$B157="",Q$3=""),0,IF(OR($B157&gt;Q$3+4,$F157&lt;Q$3),0,NETWORKDAYS(MAX($B157,Q$3),MIN($F157,Q$3+4),'Public holidays'!$A$4:$A$60)*IF(AND($D157="Yes",$B157=$F157),0.5,1)))</f>
      </c>
      <c r="R157" s="14">
        <f>IF(OR($A157="",$B157="",R$3=""),0,IF(OR($B157&gt;R$3+4,$F157&lt;R$3),0,NETWORKDAYS(MAX($B157,R$3),MIN($F157,R$3+4),'Public holidays'!$A$4:$A$60)*IF(AND($D157="Yes",$B157=$F157),0.5,1)))</f>
      </c>
    </row>
    <row r="158" spans="1:18">
      <c r="A158" s="4"/>
      <c r="B158" s="10"/>
      <c r="C158" s="10"/>
      <c r="D158" s="4"/>
      <c r="E158" s="4"/>
      <c r="F158">
        <f>IF($B158="","",IF($C158="",$B158,$C158))</f>
      </c>
      <c r="G158" s="14">
        <f>IF(OR($A158="",$B158="",G$3=""),0,IF(OR($B158&gt;G$3+4,$F158&lt;G$3),0,NETWORKDAYS(MAX($B158,G$3),MIN($F158,G$3+4),'Public holidays'!$A$4:$A$60)*IF(AND($D158="Yes",$B158=$F158),0.5,1)))</f>
      </c>
      <c r="H158" s="14">
        <f>IF(OR($A158="",$B158="",H$3=""),0,IF(OR($B158&gt;H$3+4,$F158&lt;H$3),0,NETWORKDAYS(MAX($B158,H$3),MIN($F158,H$3+4),'Public holidays'!$A$4:$A$60)*IF(AND($D158="Yes",$B158=$F158),0.5,1)))</f>
      </c>
      <c r="I158" s="14">
        <f>IF(OR($A158="",$B158="",I$3=""),0,IF(OR($B158&gt;I$3+4,$F158&lt;I$3),0,NETWORKDAYS(MAX($B158,I$3),MIN($F158,I$3+4),'Public holidays'!$A$4:$A$60)*IF(AND($D158="Yes",$B158=$F158),0.5,1)))</f>
      </c>
      <c r="J158" s="14">
        <f>IF(OR($A158="",$B158="",J$3=""),0,IF(OR($B158&gt;J$3+4,$F158&lt;J$3),0,NETWORKDAYS(MAX($B158,J$3),MIN($F158,J$3+4),'Public holidays'!$A$4:$A$60)*IF(AND($D158="Yes",$B158=$F158),0.5,1)))</f>
      </c>
      <c r="K158" s="14">
        <f>IF(OR($A158="",$B158="",K$3=""),0,IF(OR($B158&gt;K$3+4,$F158&lt;K$3),0,NETWORKDAYS(MAX($B158,K$3),MIN($F158,K$3+4),'Public holidays'!$A$4:$A$60)*IF(AND($D158="Yes",$B158=$F158),0.5,1)))</f>
      </c>
      <c r="L158" s="14">
        <f>IF(OR($A158="",$B158="",L$3=""),0,IF(OR($B158&gt;L$3+4,$F158&lt;L$3),0,NETWORKDAYS(MAX($B158,L$3),MIN($F158,L$3+4),'Public holidays'!$A$4:$A$60)*IF(AND($D158="Yes",$B158=$F158),0.5,1)))</f>
      </c>
      <c r="M158" s="14">
        <f>IF(OR($A158="",$B158="",M$3=""),0,IF(OR($B158&gt;M$3+4,$F158&lt;M$3),0,NETWORKDAYS(MAX($B158,M$3),MIN($F158,M$3+4),'Public holidays'!$A$4:$A$60)*IF(AND($D158="Yes",$B158=$F158),0.5,1)))</f>
      </c>
      <c r="N158" s="14">
        <f>IF(OR($A158="",$B158="",N$3=""),0,IF(OR($B158&gt;N$3+4,$F158&lt;N$3),0,NETWORKDAYS(MAX($B158,N$3),MIN($F158,N$3+4),'Public holidays'!$A$4:$A$60)*IF(AND($D158="Yes",$B158=$F158),0.5,1)))</f>
      </c>
      <c r="O158" s="14">
        <f>IF(OR($A158="",$B158="",O$3=""),0,IF(OR($B158&gt;O$3+4,$F158&lt;O$3),0,NETWORKDAYS(MAX($B158,O$3),MIN($F158,O$3+4),'Public holidays'!$A$4:$A$60)*IF(AND($D158="Yes",$B158=$F158),0.5,1)))</f>
      </c>
      <c r="P158" s="14">
        <f>IF(OR($A158="",$B158="",P$3=""),0,IF(OR($B158&gt;P$3+4,$F158&lt;P$3),0,NETWORKDAYS(MAX($B158,P$3),MIN($F158,P$3+4),'Public holidays'!$A$4:$A$60)*IF(AND($D158="Yes",$B158=$F158),0.5,1)))</f>
      </c>
      <c r="Q158" s="14">
        <f>IF(OR($A158="",$B158="",Q$3=""),0,IF(OR($B158&gt;Q$3+4,$F158&lt;Q$3),0,NETWORKDAYS(MAX($B158,Q$3),MIN($F158,Q$3+4),'Public holidays'!$A$4:$A$60)*IF(AND($D158="Yes",$B158=$F158),0.5,1)))</f>
      </c>
      <c r="R158" s="14">
        <f>IF(OR($A158="",$B158="",R$3=""),0,IF(OR($B158&gt;R$3+4,$F158&lt;R$3),0,NETWORKDAYS(MAX($B158,R$3),MIN($F158,R$3+4),'Public holidays'!$A$4:$A$60)*IF(AND($D158="Yes",$B158=$F158),0.5,1)))</f>
      </c>
    </row>
    <row r="159" spans="1:18">
      <c r="A159" s="4"/>
      <c r="B159" s="10"/>
      <c r="C159" s="10"/>
      <c r="D159" s="4"/>
      <c r="E159" s="4"/>
      <c r="F159">
        <f>IF($B159="","",IF($C159="",$B159,$C159))</f>
      </c>
      <c r="G159" s="14">
        <f>IF(OR($A159="",$B159="",G$3=""),0,IF(OR($B159&gt;G$3+4,$F159&lt;G$3),0,NETWORKDAYS(MAX($B159,G$3),MIN($F159,G$3+4),'Public holidays'!$A$4:$A$60)*IF(AND($D159="Yes",$B159=$F159),0.5,1)))</f>
      </c>
      <c r="H159" s="14">
        <f>IF(OR($A159="",$B159="",H$3=""),0,IF(OR($B159&gt;H$3+4,$F159&lt;H$3),0,NETWORKDAYS(MAX($B159,H$3),MIN($F159,H$3+4),'Public holidays'!$A$4:$A$60)*IF(AND($D159="Yes",$B159=$F159),0.5,1)))</f>
      </c>
      <c r="I159" s="14">
        <f>IF(OR($A159="",$B159="",I$3=""),0,IF(OR($B159&gt;I$3+4,$F159&lt;I$3),0,NETWORKDAYS(MAX($B159,I$3),MIN($F159,I$3+4),'Public holidays'!$A$4:$A$60)*IF(AND($D159="Yes",$B159=$F159),0.5,1)))</f>
      </c>
      <c r="J159" s="14">
        <f>IF(OR($A159="",$B159="",J$3=""),0,IF(OR($B159&gt;J$3+4,$F159&lt;J$3),0,NETWORKDAYS(MAX($B159,J$3),MIN($F159,J$3+4),'Public holidays'!$A$4:$A$60)*IF(AND($D159="Yes",$B159=$F159),0.5,1)))</f>
      </c>
      <c r="K159" s="14">
        <f>IF(OR($A159="",$B159="",K$3=""),0,IF(OR($B159&gt;K$3+4,$F159&lt;K$3),0,NETWORKDAYS(MAX($B159,K$3),MIN($F159,K$3+4),'Public holidays'!$A$4:$A$60)*IF(AND($D159="Yes",$B159=$F159),0.5,1)))</f>
      </c>
      <c r="L159" s="14">
        <f>IF(OR($A159="",$B159="",L$3=""),0,IF(OR($B159&gt;L$3+4,$F159&lt;L$3),0,NETWORKDAYS(MAX($B159,L$3),MIN($F159,L$3+4),'Public holidays'!$A$4:$A$60)*IF(AND($D159="Yes",$B159=$F159),0.5,1)))</f>
      </c>
      <c r="M159" s="14">
        <f>IF(OR($A159="",$B159="",M$3=""),0,IF(OR($B159&gt;M$3+4,$F159&lt;M$3),0,NETWORKDAYS(MAX($B159,M$3),MIN($F159,M$3+4),'Public holidays'!$A$4:$A$60)*IF(AND($D159="Yes",$B159=$F159),0.5,1)))</f>
      </c>
      <c r="N159" s="14">
        <f>IF(OR($A159="",$B159="",N$3=""),0,IF(OR($B159&gt;N$3+4,$F159&lt;N$3),0,NETWORKDAYS(MAX($B159,N$3),MIN($F159,N$3+4),'Public holidays'!$A$4:$A$60)*IF(AND($D159="Yes",$B159=$F159),0.5,1)))</f>
      </c>
      <c r="O159" s="14">
        <f>IF(OR($A159="",$B159="",O$3=""),0,IF(OR($B159&gt;O$3+4,$F159&lt;O$3),0,NETWORKDAYS(MAX($B159,O$3),MIN($F159,O$3+4),'Public holidays'!$A$4:$A$60)*IF(AND($D159="Yes",$B159=$F159),0.5,1)))</f>
      </c>
      <c r="P159" s="14">
        <f>IF(OR($A159="",$B159="",P$3=""),0,IF(OR($B159&gt;P$3+4,$F159&lt;P$3),0,NETWORKDAYS(MAX($B159,P$3),MIN($F159,P$3+4),'Public holidays'!$A$4:$A$60)*IF(AND($D159="Yes",$B159=$F159),0.5,1)))</f>
      </c>
      <c r="Q159" s="14">
        <f>IF(OR($A159="",$B159="",Q$3=""),0,IF(OR($B159&gt;Q$3+4,$F159&lt;Q$3),0,NETWORKDAYS(MAX($B159,Q$3),MIN($F159,Q$3+4),'Public holidays'!$A$4:$A$60)*IF(AND($D159="Yes",$B159=$F159),0.5,1)))</f>
      </c>
      <c r="R159" s="14">
        <f>IF(OR($A159="",$B159="",R$3=""),0,IF(OR($B159&gt;R$3+4,$F159&lt;R$3),0,NETWORKDAYS(MAX($B159,R$3),MIN($F159,R$3+4),'Public holidays'!$A$4:$A$60)*IF(AND($D159="Yes",$B159=$F159),0.5,1)))</f>
      </c>
    </row>
    <row r="160" spans="1:18">
      <c r="A160" s="4"/>
      <c r="B160" s="10"/>
      <c r="C160" s="10"/>
      <c r="D160" s="4"/>
      <c r="E160" s="4"/>
      <c r="F160">
        <f>IF($B160="","",IF($C160="",$B160,$C160))</f>
      </c>
      <c r="G160" s="14">
        <f>IF(OR($A160="",$B160="",G$3=""),0,IF(OR($B160&gt;G$3+4,$F160&lt;G$3),0,NETWORKDAYS(MAX($B160,G$3),MIN($F160,G$3+4),'Public holidays'!$A$4:$A$60)*IF(AND($D160="Yes",$B160=$F160),0.5,1)))</f>
      </c>
      <c r="H160" s="14">
        <f>IF(OR($A160="",$B160="",H$3=""),0,IF(OR($B160&gt;H$3+4,$F160&lt;H$3),0,NETWORKDAYS(MAX($B160,H$3),MIN($F160,H$3+4),'Public holidays'!$A$4:$A$60)*IF(AND($D160="Yes",$B160=$F160),0.5,1)))</f>
      </c>
      <c r="I160" s="14">
        <f>IF(OR($A160="",$B160="",I$3=""),0,IF(OR($B160&gt;I$3+4,$F160&lt;I$3),0,NETWORKDAYS(MAX($B160,I$3),MIN($F160,I$3+4),'Public holidays'!$A$4:$A$60)*IF(AND($D160="Yes",$B160=$F160),0.5,1)))</f>
      </c>
      <c r="J160" s="14">
        <f>IF(OR($A160="",$B160="",J$3=""),0,IF(OR($B160&gt;J$3+4,$F160&lt;J$3),0,NETWORKDAYS(MAX($B160,J$3),MIN($F160,J$3+4),'Public holidays'!$A$4:$A$60)*IF(AND($D160="Yes",$B160=$F160),0.5,1)))</f>
      </c>
      <c r="K160" s="14">
        <f>IF(OR($A160="",$B160="",K$3=""),0,IF(OR($B160&gt;K$3+4,$F160&lt;K$3),0,NETWORKDAYS(MAX($B160,K$3),MIN($F160,K$3+4),'Public holidays'!$A$4:$A$60)*IF(AND($D160="Yes",$B160=$F160),0.5,1)))</f>
      </c>
      <c r="L160" s="14">
        <f>IF(OR($A160="",$B160="",L$3=""),0,IF(OR($B160&gt;L$3+4,$F160&lt;L$3),0,NETWORKDAYS(MAX($B160,L$3),MIN($F160,L$3+4),'Public holidays'!$A$4:$A$60)*IF(AND($D160="Yes",$B160=$F160),0.5,1)))</f>
      </c>
      <c r="M160" s="14">
        <f>IF(OR($A160="",$B160="",M$3=""),0,IF(OR($B160&gt;M$3+4,$F160&lt;M$3),0,NETWORKDAYS(MAX($B160,M$3),MIN($F160,M$3+4),'Public holidays'!$A$4:$A$60)*IF(AND($D160="Yes",$B160=$F160),0.5,1)))</f>
      </c>
      <c r="N160" s="14">
        <f>IF(OR($A160="",$B160="",N$3=""),0,IF(OR($B160&gt;N$3+4,$F160&lt;N$3),0,NETWORKDAYS(MAX($B160,N$3),MIN($F160,N$3+4),'Public holidays'!$A$4:$A$60)*IF(AND($D160="Yes",$B160=$F160),0.5,1)))</f>
      </c>
      <c r="O160" s="14">
        <f>IF(OR($A160="",$B160="",O$3=""),0,IF(OR($B160&gt;O$3+4,$F160&lt;O$3),0,NETWORKDAYS(MAX($B160,O$3),MIN($F160,O$3+4),'Public holidays'!$A$4:$A$60)*IF(AND($D160="Yes",$B160=$F160),0.5,1)))</f>
      </c>
      <c r="P160" s="14">
        <f>IF(OR($A160="",$B160="",P$3=""),0,IF(OR($B160&gt;P$3+4,$F160&lt;P$3),0,NETWORKDAYS(MAX($B160,P$3),MIN($F160,P$3+4),'Public holidays'!$A$4:$A$60)*IF(AND($D160="Yes",$B160=$F160),0.5,1)))</f>
      </c>
      <c r="Q160" s="14">
        <f>IF(OR($A160="",$B160="",Q$3=""),0,IF(OR($B160&gt;Q$3+4,$F160&lt;Q$3),0,NETWORKDAYS(MAX($B160,Q$3),MIN($F160,Q$3+4),'Public holidays'!$A$4:$A$60)*IF(AND($D160="Yes",$B160=$F160),0.5,1)))</f>
      </c>
      <c r="R160" s="14">
        <f>IF(OR($A160="",$B160="",R$3=""),0,IF(OR($B160&gt;R$3+4,$F160&lt;R$3),0,NETWORKDAYS(MAX($B160,R$3),MIN($F160,R$3+4),'Public holidays'!$A$4:$A$60)*IF(AND($D160="Yes",$B160=$F160),0.5,1)))</f>
      </c>
    </row>
    <row r="161" spans="1:18">
      <c r="A161" s="4"/>
      <c r="B161" s="10"/>
      <c r="C161" s="10"/>
      <c r="D161" s="4"/>
      <c r="E161" s="4"/>
      <c r="F161">
        <f>IF($B161="","",IF($C161="",$B161,$C161))</f>
      </c>
      <c r="G161" s="14">
        <f>IF(OR($A161="",$B161="",G$3=""),0,IF(OR($B161&gt;G$3+4,$F161&lt;G$3),0,NETWORKDAYS(MAX($B161,G$3),MIN($F161,G$3+4),'Public holidays'!$A$4:$A$60)*IF(AND($D161="Yes",$B161=$F161),0.5,1)))</f>
      </c>
      <c r="H161" s="14">
        <f>IF(OR($A161="",$B161="",H$3=""),0,IF(OR($B161&gt;H$3+4,$F161&lt;H$3),0,NETWORKDAYS(MAX($B161,H$3),MIN($F161,H$3+4),'Public holidays'!$A$4:$A$60)*IF(AND($D161="Yes",$B161=$F161),0.5,1)))</f>
      </c>
      <c r="I161" s="14">
        <f>IF(OR($A161="",$B161="",I$3=""),0,IF(OR($B161&gt;I$3+4,$F161&lt;I$3),0,NETWORKDAYS(MAX($B161,I$3),MIN($F161,I$3+4),'Public holidays'!$A$4:$A$60)*IF(AND($D161="Yes",$B161=$F161),0.5,1)))</f>
      </c>
      <c r="J161" s="14">
        <f>IF(OR($A161="",$B161="",J$3=""),0,IF(OR($B161&gt;J$3+4,$F161&lt;J$3),0,NETWORKDAYS(MAX($B161,J$3),MIN($F161,J$3+4),'Public holidays'!$A$4:$A$60)*IF(AND($D161="Yes",$B161=$F161),0.5,1)))</f>
      </c>
      <c r="K161" s="14">
        <f>IF(OR($A161="",$B161="",K$3=""),0,IF(OR($B161&gt;K$3+4,$F161&lt;K$3),0,NETWORKDAYS(MAX($B161,K$3),MIN($F161,K$3+4),'Public holidays'!$A$4:$A$60)*IF(AND($D161="Yes",$B161=$F161),0.5,1)))</f>
      </c>
      <c r="L161" s="14">
        <f>IF(OR($A161="",$B161="",L$3=""),0,IF(OR($B161&gt;L$3+4,$F161&lt;L$3),0,NETWORKDAYS(MAX($B161,L$3),MIN($F161,L$3+4),'Public holidays'!$A$4:$A$60)*IF(AND($D161="Yes",$B161=$F161),0.5,1)))</f>
      </c>
      <c r="M161" s="14">
        <f>IF(OR($A161="",$B161="",M$3=""),0,IF(OR($B161&gt;M$3+4,$F161&lt;M$3),0,NETWORKDAYS(MAX($B161,M$3),MIN($F161,M$3+4),'Public holidays'!$A$4:$A$60)*IF(AND($D161="Yes",$B161=$F161),0.5,1)))</f>
      </c>
      <c r="N161" s="14">
        <f>IF(OR($A161="",$B161="",N$3=""),0,IF(OR($B161&gt;N$3+4,$F161&lt;N$3),0,NETWORKDAYS(MAX($B161,N$3),MIN($F161,N$3+4),'Public holidays'!$A$4:$A$60)*IF(AND($D161="Yes",$B161=$F161),0.5,1)))</f>
      </c>
      <c r="O161" s="14">
        <f>IF(OR($A161="",$B161="",O$3=""),0,IF(OR($B161&gt;O$3+4,$F161&lt;O$3),0,NETWORKDAYS(MAX($B161,O$3),MIN($F161,O$3+4),'Public holidays'!$A$4:$A$60)*IF(AND($D161="Yes",$B161=$F161),0.5,1)))</f>
      </c>
      <c r="P161" s="14">
        <f>IF(OR($A161="",$B161="",P$3=""),0,IF(OR($B161&gt;P$3+4,$F161&lt;P$3),0,NETWORKDAYS(MAX($B161,P$3),MIN($F161,P$3+4),'Public holidays'!$A$4:$A$60)*IF(AND($D161="Yes",$B161=$F161),0.5,1)))</f>
      </c>
      <c r="Q161" s="14">
        <f>IF(OR($A161="",$B161="",Q$3=""),0,IF(OR($B161&gt;Q$3+4,$F161&lt;Q$3),0,NETWORKDAYS(MAX($B161,Q$3),MIN($F161,Q$3+4),'Public holidays'!$A$4:$A$60)*IF(AND($D161="Yes",$B161=$F161),0.5,1)))</f>
      </c>
      <c r="R161" s="14">
        <f>IF(OR($A161="",$B161="",R$3=""),0,IF(OR($B161&gt;R$3+4,$F161&lt;R$3),0,NETWORKDAYS(MAX($B161,R$3),MIN($F161,R$3+4),'Public holidays'!$A$4:$A$60)*IF(AND($D161="Yes",$B161=$F161),0.5,1)))</f>
      </c>
    </row>
    <row r="162" spans="1:18">
      <c r="A162" s="4"/>
      <c r="B162" s="10"/>
      <c r="C162" s="10"/>
      <c r="D162" s="4"/>
      <c r="E162" s="4"/>
      <c r="F162">
        <f>IF($B162="","",IF($C162="",$B162,$C162))</f>
      </c>
      <c r="G162" s="14">
        <f>IF(OR($A162="",$B162="",G$3=""),0,IF(OR($B162&gt;G$3+4,$F162&lt;G$3),0,NETWORKDAYS(MAX($B162,G$3),MIN($F162,G$3+4),'Public holidays'!$A$4:$A$60)*IF(AND($D162="Yes",$B162=$F162),0.5,1)))</f>
      </c>
      <c r="H162" s="14">
        <f>IF(OR($A162="",$B162="",H$3=""),0,IF(OR($B162&gt;H$3+4,$F162&lt;H$3),0,NETWORKDAYS(MAX($B162,H$3),MIN($F162,H$3+4),'Public holidays'!$A$4:$A$60)*IF(AND($D162="Yes",$B162=$F162),0.5,1)))</f>
      </c>
      <c r="I162" s="14">
        <f>IF(OR($A162="",$B162="",I$3=""),0,IF(OR($B162&gt;I$3+4,$F162&lt;I$3),0,NETWORKDAYS(MAX($B162,I$3),MIN($F162,I$3+4),'Public holidays'!$A$4:$A$60)*IF(AND($D162="Yes",$B162=$F162),0.5,1)))</f>
      </c>
      <c r="J162" s="14">
        <f>IF(OR($A162="",$B162="",J$3=""),0,IF(OR($B162&gt;J$3+4,$F162&lt;J$3),0,NETWORKDAYS(MAX($B162,J$3),MIN($F162,J$3+4),'Public holidays'!$A$4:$A$60)*IF(AND($D162="Yes",$B162=$F162),0.5,1)))</f>
      </c>
      <c r="K162" s="14">
        <f>IF(OR($A162="",$B162="",K$3=""),0,IF(OR($B162&gt;K$3+4,$F162&lt;K$3),0,NETWORKDAYS(MAX($B162,K$3),MIN($F162,K$3+4),'Public holidays'!$A$4:$A$60)*IF(AND($D162="Yes",$B162=$F162),0.5,1)))</f>
      </c>
      <c r="L162" s="14">
        <f>IF(OR($A162="",$B162="",L$3=""),0,IF(OR($B162&gt;L$3+4,$F162&lt;L$3),0,NETWORKDAYS(MAX($B162,L$3),MIN($F162,L$3+4),'Public holidays'!$A$4:$A$60)*IF(AND($D162="Yes",$B162=$F162),0.5,1)))</f>
      </c>
      <c r="M162" s="14">
        <f>IF(OR($A162="",$B162="",M$3=""),0,IF(OR($B162&gt;M$3+4,$F162&lt;M$3),0,NETWORKDAYS(MAX($B162,M$3),MIN($F162,M$3+4),'Public holidays'!$A$4:$A$60)*IF(AND($D162="Yes",$B162=$F162),0.5,1)))</f>
      </c>
      <c r="N162" s="14">
        <f>IF(OR($A162="",$B162="",N$3=""),0,IF(OR($B162&gt;N$3+4,$F162&lt;N$3),0,NETWORKDAYS(MAX($B162,N$3),MIN($F162,N$3+4),'Public holidays'!$A$4:$A$60)*IF(AND($D162="Yes",$B162=$F162),0.5,1)))</f>
      </c>
      <c r="O162" s="14">
        <f>IF(OR($A162="",$B162="",O$3=""),0,IF(OR($B162&gt;O$3+4,$F162&lt;O$3),0,NETWORKDAYS(MAX($B162,O$3),MIN($F162,O$3+4),'Public holidays'!$A$4:$A$60)*IF(AND($D162="Yes",$B162=$F162),0.5,1)))</f>
      </c>
      <c r="P162" s="14">
        <f>IF(OR($A162="",$B162="",P$3=""),0,IF(OR($B162&gt;P$3+4,$F162&lt;P$3),0,NETWORKDAYS(MAX($B162,P$3),MIN($F162,P$3+4),'Public holidays'!$A$4:$A$60)*IF(AND($D162="Yes",$B162=$F162),0.5,1)))</f>
      </c>
      <c r="Q162" s="14">
        <f>IF(OR($A162="",$B162="",Q$3=""),0,IF(OR($B162&gt;Q$3+4,$F162&lt;Q$3),0,NETWORKDAYS(MAX($B162,Q$3),MIN($F162,Q$3+4),'Public holidays'!$A$4:$A$60)*IF(AND($D162="Yes",$B162=$F162),0.5,1)))</f>
      </c>
      <c r="R162" s="14">
        <f>IF(OR($A162="",$B162="",R$3=""),0,IF(OR($B162&gt;R$3+4,$F162&lt;R$3),0,NETWORKDAYS(MAX($B162,R$3),MIN($F162,R$3+4),'Public holidays'!$A$4:$A$60)*IF(AND($D162="Yes",$B162=$F162),0.5,1)))</f>
      </c>
    </row>
    <row r="163" spans="1:18">
      <c r="A163" s="4"/>
      <c r="B163" s="10"/>
      <c r="C163" s="10"/>
      <c r="D163" s="4"/>
      <c r="E163" s="4"/>
      <c r="F163">
        <f>IF($B163="","",IF($C163="",$B163,$C163))</f>
      </c>
      <c r="G163" s="14">
        <f>IF(OR($A163="",$B163="",G$3=""),0,IF(OR($B163&gt;G$3+4,$F163&lt;G$3),0,NETWORKDAYS(MAX($B163,G$3),MIN($F163,G$3+4),'Public holidays'!$A$4:$A$60)*IF(AND($D163="Yes",$B163=$F163),0.5,1)))</f>
      </c>
      <c r="H163" s="14">
        <f>IF(OR($A163="",$B163="",H$3=""),0,IF(OR($B163&gt;H$3+4,$F163&lt;H$3),0,NETWORKDAYS(MAX($B163,H$3),MIN($F163,H$3+4),'Public holidays'!$A$4:$A$60)*IF(AND($D163="Yes",$B163=$F163),0.5,1)))</f>
      </c>
      <c r="I163" s="14">
        <f>IF(OR($A163="",$B163="",I$3=""),0,IF(OR($B163&gt;I$3+4,$F163&lt;I$3),0,NETWORKDAYS(MAX($B163,I$3),MIN($F163,I$3+4),'Public holidays'!$A$4:$A$60)*IF(AND($D163="Yes",$B163=$F163),0.5,1)))</f>
      </c>
      <c r="J163" s="14">
        <f>IF(OR($A163="",$B163="",J$3=""),0,IF(OR($B163&gt;J$3+4,$F163&lt;J$3),0,NETWORKDAYS(MAX($B163,J$3),MIN($F163,J$3+4),'Public holidays'!$A$4:$A$60)*IF(AND($D163="Yes",$B163=$F163),0.5,1)))</f>
      </c>
      <c r="K163" s="14">
        <f>IF(OR($A163="",$B163="",K$3=""),0,IF(OR($B163&gt;K$3+4,$F163&lt;K$3),0,NETWORKDAYS(MAX($B163,K$3),MIN($F163,K$3+4),'Public holidays'!$A$4:$A$60)*IF(AND($D163="Yes",$B163=$F163),0.5,1)))</f>
      </c>
      <c r="L163" s="14">
        <f>IF(OR($A163="",$B163="",L$3=""),0,IF(OR($B163&gt;L$3+4,$F163&lt;L$3),0,NETWORKDAYS(MAX($B163,L$3),MIN($F163,L$3+4),'Public holidays'!$A$4:$A$60)*IF(AND($D163="Yes",$B163=$F163),0.5,1)))</f>
      </c>
      <c r="M163" s="14">
        <f>IF(OR($A163="",$B163="",M$3=""),0,IF(OR($B163&gt;M$3+4,$F163&lt;M$3),0,NETWORKDAYS(MAX($B163,M$3),MIN($F163,M$3+4),'Public holidays'!$A$4:$A$60)*IF(AND($D163="Yes",$B163=$F163),0.5,1)))</f>
      </c>
      <c r="N163" s="14">
        <f>IF(OR($A163="",$B163="",N$3=""),0,IF(OR($B163&gt;N$3+4,$F163&lt;N$3),0,NETWORKDAYS(MAX($B163,N$3),MIN($F163,N$3+4),'Public holidays'!$A$4:$A$60)*IF(AND($D163="Yes",$B163=$F163),0.5,1)))</f>
      </c>
      <c r="O163" s="14">
        <f>IF(OR($A163="",$B163="",O$3=""),0,IF(OR($B163&gt;O$3+4,$F163&lt;O$3),0,NETWORKDAYS(MAX($B163,O$3),MIN($F163,O$3+4),'Public holidays'!$A$4:$A$60)*IF(AND($D163="Yes",$B163=$F163),0.5,1)))</f>
      </c>
      <c r="P163" s="14">
        <f>IF(OR($A163="",$B163="",P$3=""),0,IF(OR($B163&gt;P$3+4,$F163&lt;P$3),0,NETWORKDAYS(MAX($B163,P$3),MIN($F163,P$3+4),'Public holidays'!$A$4:$A$60)*IF(AND($D163="Yes",$B163=$F163),0.5,1)))</f>
      </c>
      <c r="Q163" s="14">
        <f>IF(OR($A163="",$B163="",Q$3=""),0,IF(OR($B163&gt;Q$3+4,$F163&lt;Q$3),0,NETWORKDAYS(MAX($B163,Q$3),MIN($F163,Q$3+4),'Public holidays'!$A$4:$A$60)*IF(AND($D163="Yes",$B163=$F163),0.5,1)))</f>
      </c>
      <c r="R163" s="14">
        <f>IF(OR($A163="",$B163="",R$3=""),0,IF(OR($B163&gt;R$3+4,$F163&lt;R$3),0,NETWORKDAYS(MAX($B163,R$3),MIN($F163,R$3+4),'Public holidays'!$A$4:$A$60)*IF(AND($D163="Yes",$B163=$F163),0.5,1)))</f>
      </c>
    </row>
    <row r="164" spans="1:18">
      <c r="A164" s="4"/>
      <c r="B164" s="10"/>
      <c r="C164" s="10"/>
      <c r="D164" s="4"/>
      <c r="E164" s="4"/>
      <c r="F164">
        <f>IF($B164="","",IF($C164="",$B164,$C164))</f>
      </c>
      <c r="G164" s="14">
        <f>IF(OR($A164="",$B164="",G$3=""),0,IF(OR($B164&gt;G$3+4,$F164&lt;G$3),0,NETWORKDAYS(MAX($B164,G$3),MIN($F164,G$3+4),'Public holidays'!$A$4:$A$60)*IF(AND($D164="Yes",$B164=$F164),0.5,1)))</f>
      </c>
      <c r="H164" s="14">
        <f>IF(OR($A164="",$B164="",H$3=""),0,IF(OR($B164&gt;H$3+4,$F164&lt;H$3),0,NETWORKDAYS(MAX($B164,H$3),MIN($F164,H$3+4),'Public holidays'!$A$4:$A$60)*IF(AND($D164="Yes",$B164=$F164),0.5,1)))</f>
      </c>
      <c r="I164" s="14">
        <f>IF(OR($A164="",$B164="",I$3=""),0,IF(OR($B164&gt;I$3+4,$F164&lt;I$3),0,NETWORKDAYS(MAX($B164,I$3),MIN($F164,I$3+4),'Public holidays'!$A$4:$A$60)*IF(AND($D164="Yes",$B164=$F164),0.5,1)))</f>
      </c>
      <c r="J164" s="14">
        <f>IF(OR($A164="",$B164="",J$3=""),0,IF(OR($B164&gt;J$3+4,$F164&lt;J$3),0,NETWORKDAYS(MAX($B164,J$3),MIN($F164,J$3+4),'Public holidays'!$A$4:$A$60)*IF(AND($D164="Yes",$B164=$F164),0.5,1)))</f>
      </c>
      <c r="K164" s="14">
        <f>IF(OR($A164="",$B164="",K$3=""),0,IF(OR($B164&gt;K$3+4,$F164&lt;K$3),0,NETWORKDAYS(MAX($B164,K$3),MIN($F164,K$3+4),'Public holidays'!$A$4:$A$60)*IF(AND($D164="Yes",$B164=$F164),0.5,1)))</f>
      </c>
      <c r="L164" s="14">
        <f>IF(OR($A164="",$B164="",L$3=""),0,IF(OR($B164&gt;L$3+4,$F164&lt;L$3),0,NETWORKDAYS(MAX($B164,L$3),MIN($F164,L$3+4),'Public holidays'!$A$4:$A$60)*IF(AND($D164="Yes",$B164=$F164),0.5,1)))</f>
      </c>
      <c r="M164" s="14">
        <f>IF(OR($A164="",$B164="",M$3=""),0,IF(OR($B164&gt;M$3+4,$F164&lt;M$3),0,NETWORKDAYS(MAX($B164,M$3),MIN($F164,M$3+4),'Public holidays'!$A$4:$A$60)*IF(AND($D164="Yes",$B164=$F164),0.5,1)))</f>
      </c>
      <c r="N164" s="14">
        <f>IF(OR($A164="",$B164="",N$3=""),0,IF(OR($B164&gt;N$3+4,$F164&lt;N$3),0,NETWORKDAYS(MAX($B164,N$3),MIN($F164,N$3+4),'Public holidays'!$A$4:$A$60)*IF(AND($D164="Yes",$B164=$F164),0.5,1)))</f>
      </c>
      <c r="O164" s="14">
        <f>IF(OR($A164="",$B164="",O$3=""),0,IF(OR($B164&gt;O$3+4,$F164&lt;O$3),0,NETWORKDAYS(MAX($B164,O$3),MIN($F164,O$3+4),'Public holidays'!$A$4:$A$60)*IF(AND($D164="Yes",$B164=$F164),0.5,1)))</f>
      </c>
      <c r="P164" s="14">
        <f>IF(OR($A164="",$B164="",P$3=""),0,IF(OR($B164&gt;P$3+4,$F164&lt;P$3),0,NETWORKDAYS(MAX($B164,P$3),MIN($F164,P$3+4),'Public holidays'!$A$4:$A$60)*IF(AND($D164="Yes",$B164=$F164),0.5,1)))</f>
      </c>
      <c r="Q164" s="14">
        <f>IF(OR($A164="",$B164="",Q$3=""),0,IF(OR($B164&gt;Q$3+4,$F164&lt;Q$3),0,NETWORKDAYS(MAX($B164,Q$3),MIN($F164,Q$3+4),'Public holidays'!$A$4:$A$60)*IF(AND($D164="Yes",$B164=$F164),0.5,1)))</f>
      </c>
      <c r="R164" s="14">
        <f>IF(OR($A164="",$B164="",R$3=""),0,IF(OR($B164&gt;R$3+4,$F164&lt;R$3),0,NETWORKDAYS(MAX($B164,R$3),MIN($F164,R$3+4),'Public holidays'!$A$4:$A$60)*IF(AND($D164="Yes",$B164=$F164),0.5,1)))</f>
      </c>
    </row>
    <row r="165" spans="1:18">
      <c r="A165" s="4"/>
      <c r="B165" s="10"/>
      <c r="C165" s="10"/>
      <c r="D165" s="4"/>
      <c r="E165" s="4"/>
      <c r="F165">
        <f>IF($B165="","",IF($C165="",$B165,$C165))</f>
      </c>
      <c r="G165" s="14">
        <f>IF(OR($A165="",$B165="",G$3=""),0,IF(OR($B165&gt;G$3+4,$F165&lt;G$3),0,NETWORKDAYS(MAX($B165,G$3),MIN($F165,G$3+4),'Public holidays'!$A$4:$A$60)*IF(AND($D165="Yes",$B165=$F165),0.5,1)))</f>
      </c>
      <c r="H165" s="14">
        <f>IF(OR($A165="",$B165="",H$3=""),0,IF(OR($B165&gt;H$3+4,$F165&lt;H$3),0,NETWORKDAYS(MAX($B165,H$3),MIN($F165,H$3+4),'Public holidays'!$A$4:$A$60)*IF(AND($D165="Yes",$B165=$F165),0.5,1)))</f>
      </c>
      <c r="I165" s="14">
        <f>IF(OR($A165="",$B165="",I$3=""),0,IF(OR($B165&gt;I$3+4,$F165&lt;I$3),0,NETWORKDAYS(MAX($B165,I$3),MIN($F165,I$3+4),'Public holidays'!$A$4:$A$60)*IF(AND($D165="Yes",$B165=$F165),0.5,1)))</f>
      </c>
      <c r="J165" s="14">
        <f>IF(OR($A165="",$B165="",J$3=""),0,IF(OR($B165&gt;J$3+4,$F165&lt;J$3),0,NETWORKDAYS(MAX($B165,J$3),MIN($F165,J$3+4),'Public holidays'!$A$4:$A$60)*IF(AND($D165="Yes",$B165=$F165),0.5,1)))</f>
      </c>
      <c r="K165" s="14">
        <f>IF(OR($A165="",$B165="",K$3=""),0,IF(OR($B165&gt;K$3+4,$F165&lt;K$3),0,NETWORKDAYS(MAX($B165,K$3),MIN($F165,K$3+4),'Public holidays'!$A$4:$A$60)*IF(AND($D165="Yes",$B165=$F165),0.5,1)))</f>
      </c>
      <c r="L165" s="14">
        <f>IF(OR($A165="",$B165="",L$3=""),0,IF(OR($B165&gt;L$3+4,$F165&lt;L$3),0,NETWORKDAYS(MAX($B165,L$3),MIN($F165,L$3+4),'Public holidays'!$A$4:$A$60)*IF(AND($D165="Yes",$B165=$F165),0.5,1)))</f>
      </c>
      <c r="M165" s="14">
        <f>IF(OR($A165="",$B165="",M$3=""),0,IF(OR($B165&gt;M$3+4,$F165&lt;M$3),0,NETWORKDAYS(MAX($B165,M$3),MIN($F165,M$3+4),'Public holidays'!$A$4:$A$60)*IF(AND($D165="Yes",$B165=$F165),0.5,1)))</f>
      </c>
      <c r="N165" s="14">
        <f>IF(OR($A165="",$B165="",N$3=""),0,IF(OR($B165&gt;N$3+4,$F165&lt;N$3),0,NETWORKDAYS(MAX($B165,N$3),MIN($F165,N$3+4),'Public holidays'!$A$4:$A$60)*IF(AND($D165="Yes",$B165=$F165),0.5,1)))</f>
      </c>
      <c r="O165" s="14">
        <f>IF(OR($A165="",$B165="",O$3=""),0,IF(OR($B165&gt;O$3+4,$F165&lt;O$3),0,NETWORKDAYS(MAX($B165,O$3),MIN($F165,O$3+4),'Public holidays'!$A$4:$A$60)*IF(AND($D165="Yes",$B165=$F165),0.5,1)))</f>
      </c>
      <c r="P165" s="14">
        <f>IF(OR($A165="",$B165="",P$3=""),0,IF(OR($B165&gt;P$3+4,$F165&lt;P$3),0,NETWORKDAYS(MAX($B165,P$3),MIN($F165,P$3+4),'Public holidays'!$A$4:$A$60)*IF(AND($D165="Yes",$B165=$F165),0.5,1)))</f>
      </c>
      <c r="Q165" s="14">
        <f>IF(OR($A165="",$B165="",Q$3=""),0,IF(OR($B165&gt;Q$3+4,$F165&lt;Q$3),0,NETWORKDAYS(MAX($B165,Q$3),MIN($F165,Q$3+4),'Public holidays'!$A$4:$A$60)*IF(AND($D165="Yes",$B165=$F165),0.5,1)))</f>
      </c>
      <c r="R165" s="14">
        <f>IF(OR($A165="",$B165="",R$3=""),0,IF(OR($B165&gt;R$3+4,$F165&lt;R$3),0,NETWORKDAYS(MAX($B165,R$3),MIN($F165,R$3+4),'Public holidays'!$A$4:$A$60)*IF(AND($D165="Yes",$B165=$F165),0.5,1)))</f>
      </c>
    </row>
    <row r="166" spans="1:18">
      <c r="A166" s="4"/>
      <c r="B166" s="10"/>
      <c r="C166" s="10"/>
      <c r="D166" s="4"/>
      <c r="E166" s="4"/>
      <c r="F166">
        <f>IF($B166="","",IF($C166="",$B166,$C166))</f>
      </c>
      <c r="G166" s="14">
        <f>IF(OR($A166="",$B166="",G$3=""),0,IF(OR($B166&gt;G$3+4,$F166&lt;G$3),0,NETWORKDAYS(MAX($B166,G$3),MIN($F166,G$3+4),'Public holidays'!$A$4:$A$60)*IF(AND($D166="Yes",$B166=$F166),0.5,1)))</f>
      </c>
      <c r="H166" s="14">
        <f>IF(OR($A166="",$B166="",H$3=""),0,IF(OR($B166&gt;H$3+4,$F166&lt;H$3),0,NETWORKDAYS(MAX($B166,H$3),MIN($F166,H$3+4),'Public holidays'!$A$4:$A$60)*IF(AND($D166="Yes",$B166=$F166),0.5,1)))</f>
      </c>
      <c r="I166" s="14">
        <f>IF(OR($A166="",$B166="",I$3=""),0,IF(OR($B166&gt;I$3+4,$F166&lt;I$3),0,NETWORKDAYS(MAX($B166,I$3),MIN($F166,I$3+4),'Public holidays'!$A$4:$A$60)*IF(AND($D166="Yes",$B166=$F166),0.5,1)))</f>
      </c>
      <c r="J166" s="14">
        <f>IF(OR($A166="",$B166="",J$3=""),0,IF(OR($B166&gt;J$3+4,$F166&lt;J$3),0,NETWORKDAYS(MAX($B166,J$3),MIN($F166,J$3+4),'Public holidays'!$A$4:$A$60)*IF(AND($D166="Yes",$B166=$F166),0.5,1)))</f>
      </c>
      <c r="K166" s="14">
        <f>IF(OR($A166="",$B166="",K$3=""),0,IF(OR($B166&gt;K$3+4,$F166&lt;K$3),0,NETWORKDAYS(MAX($B166,K$3),MIN($F166,K$3+4),'Public holidays'!$A$4:$A$60)*IF(AND($D166="Yes",$B166=$F166),0.5,1)))</f>
      </c>
      <c r="L166" s="14">
        <f>IF(OR($A166="",$B166="",L$3=""),0,IF(OR($B166&gt;L$3+4,$F166&lt;L$3),0,NETWORKDAYS(MAX($B166,L$3),MIN($F166,L$3+4),'Public holidays'!$A$4:$A$60)*IF(AND($D166="Yes",$B166=$F166),0.5,1)))</f>
      </c>
      <c r="M166" s="14">
        <f>IF(OR($A166="",$B166="",M$3=""),0,IF(OR($B166&gt;M$3+4,$F166&lt;M$3),0,NETWORKDAYS(MAX($B166,M$3),MIN($F166,M$3+4),'Public holidays'!$A$4:$A$60)*IF(AND($D166="Yes",$B166=$F166),0.5,1)))</f>
      </c>
      <c r="N166" s="14">
        <f>IF(OR($A166="",$B166="",N$3=""),0,IF(OR($B166&gt;N$3+4,$F166&lt;N$3),0,NETWORKDAYS(MAX($B166,N$3),MIN($F166,N$3+4),'Public holidays'!$A$4:$A$60)*IF(AND($D166="Yes",$B166=$F166),0.5,1)))</f>
      </c>
      <c r="O166" s="14">
        <f>IF(OR($A166="",$B166="",O$3=""),0,IF(OR($B166&gt;O$3+4,$F166&lt;O$3),0,NETWORKDAYS(MAX($B166,O$3),MIN($F166,O$3+4),'Public holidays'!$A$4:$A$60)*IF(AND($D166="Yes",$B166=$F166),0.5,1)))</f>
      </c>
      <c r="P166" s="14">
        <f>IF(OR($A166="",$B166="",P$3=""),0,IF(OR($B166&gt;P$3+4,$F166&lt;P$3),0,NETWORKDAYS(MAX($B166,P$3),MIN($F166,P$3+4),'Public holidays'!$A$4:$A$60)*IF(AND($D166="Yes",$B166=$F166),0.5,1)))</f>
      </c>
      <c r="Q166" s="14">
        <f>IF(OR($A166="",$B166="",Q$3=""),0,IF(OR($B166&gt;Q$3+4,$F166&lt;Q$3),0,NETWORKDAYS(MAX($B166,Q$3),MIN($F166,Q$3+4),'Public holidays'!$A$4:$A$60)*IF(AND($D166="Yes",$B166=$F166),0.5,1)))</f>
      </c>
      <c r="R166" s="14">
        <f>IF(OR($A166="",$B166="",R$3=""),0,IF(OR($B166&gt;R$3+4,$F166&lt;R$3),0,NETWORKDAYS(MAX($B166,R$3),MIN($F166,R$3+4),'Public holidays'!$A$4:$A$60)*IF(AND($D166="Yes",$B166=$F166),0.5,1)))</f>
      </c>
    </row>
    <row r="167" spans="1:18">
      <c r="A167" s="4"/>
      <c r="B167" s="10"/>
      <c r="C167" s="10"/>
      <c r="D167" s="4"/>
      <c r="E167" s="4"/>
      <c r="F167">
        <f>IF($B167="","",IF($C167="",$B167,$C167))</f>
      </c>
      <c r="G167" s="14">
        <f>IF(OR($A167="",$B167="",G$3=""),0,IF(OR($B167&gt;G$3+4,$F167&lt;G$3),0,NETWORKDAYS(MAX($B167,G$3),MIN($F167,G$3+4),'Public holidays'!$A$4:$A$60)*IF(AND($D167="Yes",$B167=$F167),0.5,1)))</f>
      </c>
      <c r="H167" s="14">
        <f>IF(OR($A167="",$B167="",H$3=""),0,IF(OR($B167&gt;H$3+4,$F167&lt;H$3),0,NETWORKDAYS(MAX($B167,H$3),MIN($F167,H$3+4),'Public holidays'!$A$4:$A$60)*IF(AND($D167="Yes",$B167=$F167),0.5,1)))</f>
      </c>
      <c r="I167" s="14">
        <f>IF(OR($A167="",$B167="",I$3=""),0,IF(OR($B167&gt;I$3+4,$F167&lt;I$3),0,NETWORKDAYS(MAX($B167,I$3),MIN($F167,I$3+4),'Public holidays'!$A$4:$A$60)*IF(AND($D167="Yes",$B167=$F167),0.5,1)))</f>
      </c>
      <c r="J167" s="14">
        <f>IF(OR($A167="",$B167="",J$3=""),0,IF(OR($B167&gt;J$3+4,$F167&lt;J$3),0,NETWORKDAYS(MAX($B167,J$3),MIN($F167,J$3+4),'Public holidays'!$A$4:$A$60)*IF(AND($D167="Yes",$B167=$F167),0.5,1)))</f>
      </c>
      <c r="K167" s="14">
        <f>IF(OR($A167="",$B167="",K$3=""),0,IF(OR($B167&gt;K$3+4,$F167&lt;K$3),0,NETWORKDAYS(MAX($B167,K$3),MIN($F167,K$3+4),'Public holidays'!$A$4:$A$60)*IF(AND($D167="Yes",$B167=$F167),0.5,1)))</f>
      </c>
      <c r="L167" s="14">
        <f>IF(OR($A167="",$B167="",L$3=""),0,IF(OR($B167&gt;L$3+4,$F167&lt;L$3),0,NETWORKDAYS(MAX($B167,L$3),MIN($F167,L$3+4),'Public holidays'!$A$4:$A$60)*IF(AND($D167="Yes",$B167=$F167),0.5,1)))</f>
      </c>
      <c r="M167" s="14">
        <f>IF(OR($A167="",$B167="",M$3=""),0,IF(OR($B167&gt;M$3+4,$F167&lt;M$3),0,NETWORKDAYS(MAX($B167,M$3),MIN($F167,M$3+4),'Public holidays'!$A$4:$A$60)*IF(AND($D167="Yes",$B167=$F167),0.5,1)))</f>
      </c>
      <c r="N167" s="14">
        <f>IF(OR($A167="",$B167="",N$3=""),0,IF(OR($B167&gt;N$3+4,$F167&lt;N$3),0,NETWORKDAYS(MAX($B167,N$3),MIN($F167,N$3+4),'Public holidays'!$A$4:$A$60)*IF(AND($D167="Yes",$B167=$F167),0.5,1)))</f>
      </c>
      <c r="O167" s="14">
        <f>IF(OR($A167="",$B167="",O$3=""),0,IF(OR($B167&gt;O$3+4,$F167&lt;O$3),0,NETWORKDAYS(MAX($B167,O$3),MIN($F167,O$3+4),'Public holidays'!$A$4:$A$60)*IF(AND($D167="Yes",$B167=$F167),0.5,1)))</f>
      </c>
      <c r="P167" s="14">
        <f>IF(OR($A167="",$B167="",P$3=""),0,IF(OR($B167&gt;P$3+4,$F167&lt;P$3),0,NETWORKDAYS(MAX($B167,P$3),MIN($F167,P$3+4),'Public holidays'!$A$4:$A$60)*IF(AND($D167="Yes",$B167=$F167),0.5,1)))</f>
      </c>
      <c r="Q167" s="14">
        <f>IF(OR($A167="",$B167="",Q$3=""),0,IF(OR($B167&gt;Q$3+4,$F167&lt;Q$3),0,NETWORKDAYS(MAX($B167,Q$3),MIN($F167,Q$3+4),'Public holidays'!$A$4:$A$60)*IF(AND($D167="Yes",$B167=$F167),0.5,1)))</f>
      </c>
      <c r="R167" s="14">
        <f>IF(OR($A167="",$B167="",R$3=""),0,IF(OR($B167&gt;R$3+4,$F167&lt;R$3),0,NETWORKDAYS(MAX($B167,R$3),MIN($F167,R$3+4),'Public holidays'!$A$4:$A$60)*IF(AND($D167="Yes",$B167=$F167),0.5,1)))</f>
      </c>
    </row>
    <row r="168" spans="1:18">
      <c r="A168" s="4"/>
      <c r="B168" s="10"/>
      <c r="C168" s="10"/>
      <c r="D168" s="4"/>
      <c r="E168" s="4"/>
      <c r="F168">
        <f>IF($B168="","",IF($C168="",$B168,$C168))</f>
      </c>
      <c r="G168" s="14">
        <f>IF(OR($A168="",$B168="",G$3=""),0,IF(OR($B168&gt;G$3+4,$F168&lt;G$3),0,NETWORKDAYS(MAX($B168,G$3),MIN($F168,G$3+4),'Public holidays'!$A$4:$A$60)*IF(AND($D168="Yes",$B168=$F168),0.5,1)))</f>
      </c>
      <c r="H168" s="14">
        <f>IF(OR($A168="",$B168="",H$3=""),0,IF(OR($B168&gt;H$3+4,$F168&lt;H$3),0,NETWORKDAYS(MAX($B168,H$3),MIN($F168,H$3+4),'Public holidays'!$A$4:$A$60)*IF(AND($D168="Yes",$B168=$F168),0.5,1)))</f>
      </c>
      <c r="I168" s="14">
        <f>IF(OR($A168="",$B168="",I$3=""),0,IF(OR($B168&gt;I$3+4,$F168&lt;I$3),0,NETWORKDAYS(MAX($B168,I$3),MIN($F168,I$3+4),'Public holidays'!$A$4:$A$60)*IF(AND($D168="Yes",$B168=$F168),0.5,1)))</f>
      </c>
      <c r="J168" s="14">
        <f>IF(OR($A168="",$B168="",J$3=""),0,IF(OR($B168&gt;J$3+4,$F168&lt;J$3),0,NETWORKDAYS(MAX($B168,J$3),MIN($F168,J$3+4),'Public holidays'!$A$4:$A$60)*IF(AND($D168="Yes",$B168=$F168),0.5,1)))</f>
      </c>
      <c r="K168" s="14">
        <f>IF(OR($A168="",$B168="",K$3=""),0,IF(OR($B168&gt;K$3+4,$F168&lt;K$3),0,NETWORKDAYS(MAX($B168,K$3),MIN($F168,K$3+4),'Public holidays'!$A$4:$A$60)*IF(AND($D168="Yes",$B168=$F168),0.5,1)))</f>
      </c>
      <c r="L168" s="14">
        <f>IF(OR($A168="",$B168="",L$3=""),0,IF(OR($B168&gt;L$3+4,$F168&lt;L$3),0,NETWORKDAYS(MAX($B168,L$3),MIN($F168,L$3+4),'Public holidays'!$A$4:$A$60)*IF(AND($D168="Yes",$B168=$F168),0.5,1)))</f>
      </c>
      <c r="M168" s="14">
        <f>IF(OR($A168="",$B168="",M$3=""),0,IF(OR($B168&gt;M$3+4,$F168&lt;M$3),0,NETWORKDAYS(MAX($B168,M$3),MIN($F168,M$3+4),'Public holidays'!$A$4:$A$60)*IF(AND($D168="Yes",$B168=$F168),0.5,1)))</f>
      </c>
      <c r="N168" s="14">
        <f>IF(OR($A168="",$B168="",N$3=""),0,IF(OR($B168&gt;N$3+4,$F168&lt;N$3),0,NETWORKDAYS(MAX($B168,N$3),MIN($F168,N$3+4),'Public holidays'!$A$4:$A$60)*IF(AND($D168="Yes",$B168=$F168),0.5,1)))</f>
      </c>
      <c r="O168" s="14">
        <f>IF(OR($A168="",$B168="",O$3=""),0,IF(OR($B168&gt;O$3+4,$F168&lt;O$3),0,NETWORKDAYS(MAX($B168,O$3),MIN($F168,O$3+4),'Public holidays'!$A$4:$A$60)*IF(AND($D168="Yes",$B168=$F168),0.5,1)))</f>
      </c>
      <c r="P168" s="14">
        <f>IF(OR($A168="",$B168="",P$3=""),0,IF(OR($B168&gt;P$3+4,$F168&lt;P$3),0,NETWORKDAYS(MAX($B168,P$3),MIN($F168,P$3+4),'Public holidays'!$A$4:$A$60)*IF(AND($D168="Yes",$B168=$F168),0.5,1)))</f>
      </c>
      <c r="Q168" s="14">
        <f>IF(OR($A168="",$B168="",Q$3=""),0,IF(OR($B168&gt;Q$3+4,$F168&lt;Q$3),0,NETWORKDAYS(MAX($B168,Q$3),MIN($F168,Q$3+4),'Public holidays'!$A$4:$A$60)*IF(AND($D168="Yes",$B168=$F168),0.5,1)))</f>
      </c>
      <c r="R168" s="14">
        <f>IF(OR($A168="",$B168="",R$3=""),0,IF(OR($B168&gt;R$3+4,$F168&lt;R$3),0,NETWORKDAYS(MAX($B168,R$3),MIN($F168,R$3+4),'Public holidays'!$A$4:$A$60)*IF(AND($D168="Yes",$B168=$F168),0.5,1)))</f>
      </c>
    </row>
    <row r="169" spans="1:18">
      <c r="A169" s="4"/>
      <c r="B169" s="10"/>
      <c r="C169" s="10"/>
      <c r="D169" s="4"/>
      <c r="E169" s="4"/>
      <c r="F169">
        <f>IF($B169="","",IF($C169="",$B169,$C169))</f>
      </c>
      <c r="G169" s="14">
        <f>IF(OR($A169="",$B169="",G$3=""),0,IF(OR($B169&gt;G$3+4,$F169&lt;G$3),0,NETWORKDAYS(MAX($B169,G$3),MIN($F169,G$3+4),'Public holidays'!$A$4:$A$60)*IF(AND($D169="Yes",$B169=$F169),0.5,1)))</f>
      </c>
      <c r="H169" s="14">
        <f>IF(OR($A169="",$B169="",H$3=""),0,IF(OR($B169&gt;H$3+4,$F169&lt;H$3),0,NETWORKDAYS(MAX($B169,H$3),MIN($F169,H$3+4),'Public holidays'!$A$4:$A$60)*IF(AND($D169="Yes",$B169=$F169),0.5,1)))</f>
      </c>
      <c r="I169" s="14">
        <f>IF(OR($A169="",$B169="",I$3=""),0,IF(OR($B169&gt;I$3+4,$F169&lt;I$3),0,NETWORKDAYS(MAX($B169,I$3),MIN($F169,I$3+4),'Public holidays'!$A$4:$A$60)*IF(AND($D169="Yes",$B169=$F169),0.5,1)))</f>
      </c>
      <c r="J169" s="14">
        <f>IF(OR($A169="",$B169="",J$3=""),0,IF(OR($B169&gt;J$3+4,$F169&lt;J$3),0,NETWORKDAYS(MAX($B169,J$3),MIN($F169,J$3+4),'Public holidays'!$A$4:$A$60)*IF(AND($D169="Yes",$B169=$F169),0.5,1)))</f>
      </c>
      <c r="K169" s="14">
        <f>IF(OR($A169="",$B169="",K$3=""),0,IF(OR($B169&gt;K$3+4,$F169&lt;K$3),0,NETWORKDAYS(MAX($B169,K$3),MIN($F169,K$3+4),'Public holidays'!$A$4:$A$60)*IF(AND($D169="Yes",$B169=$F169),0.5,1)))</f>
      </c>
      <c r="L169" s="14">
        <f>IF(OR($A169="",$B169="",L$3=""),0,IF(OR($B169&gt;L$3+4,$F169&lt;L$3),0,NETWORKDAYS(MAX($B169,L$3),MIN($F169,L$3+4),'Public holidays'!$A$4:$A$60)*IF(AND($D169="Yes",$B169=$F169),0.5,1)))</f>
      </c>
      <c r="M169" s="14">
        <f>IF(OR($A169="",$B169="",M$3=""),0,IF(OR($B169&gt;M$3+4,$F169&lt;M$3),0,NETWORKDAYS(MAX($B169,M$3),MIN($F169,M$3+4),'Public holidays'!$A$4:$A$60)*IF(AND($D169="Yes",$B169=$F169),0.5,1)))</f>
      </c>
      <c r="N169" s="14">
        <f>IF(OR($A169="",$B169="",N$3=""),0,IF(OR($B169&gt;N$3+4,$F169&lt;N$3),0,NETWORKDAYS(MAX($B169,N$3),MIN($F169,N$3+4),'Public holidays'!$A$4:$A$60)*IF(AND($D169="Yes",$B169=$F169),0.5,1)))</f>
      </c>
      <c r="O169" s="14">
        <f>IF(OR($A169="",$B169="",O$3=""),0,IF(OR($B169&gt;O$3+4,$F169&lt;O$3),0,NETWORKDAYS(MAX($B169,O$3),MIN($F169,O$3+4),'Public holidays'!$A$4:$A$60)*IF(AND($D169="Yes",$B169=$F169),0.5,1)))</f>
      </c>
      <c r="P169" s="14">
        <f>IF(OR($A169="",$B169="",P$3=""),0,IF(OR($B169&gt;P$3+4,$F169&lt;P$3),0,NETWORKDAYS(MAX($B169,P$3),MIN($F169,P$3+4),'Public holidays'!$A$4:$A$60)*IF(AND($D169="Yes",$B169=$F169),0.5,1)))</f>
      </c>
      <c r="Q169" s="14">
        <f>IF(OR($A169="",$B169="",Q$3=""),0,IF(OR($B169&gt;Q$3+4,$F169&lt;Q$3),0,NETWORKDAYS(MAX($B169,Q$3),MIN($F169,Q$3+4),'Public holidays'!$A$4:$A$60)*IF(AND($D169="Yes",$B169=$F169),0.5,1)))</f>
      </c>
      <c r="R169" s="14">
        <f>IF(OR($A169="",$B169="",R$3=""),0,IF(OR($B169&gt;R$3+4,$F169&lt;R$3),0,NETWORKDAYS(MAX($B169,R$3),MIN($F169,R$3+4),'Public holidays'!$A$4:$A$60)*IF(AND($D169="Yes",$B169=$F169),0.5,1)))</f>
      </c>
    </row>
    <row r="170" spans="1:18">
      <c r="A170" s="4"/>
      <c r="B170" s="10"/>
      <c r="C170" s="10"/>
      <c r="D170" s="4"/>
      <c r="E170" s="4"/>
      <c r="F170">
        <f>IF($B170="","",IF($C170="",$B170,$C170))</f>
      </c>
      <c r="G170" s="14">
        <f>IF(OR($A170="",$B170="",G$3=""),0,IF(OR($B170&gt;G$3+4,$F170&lt;G$3),0,NETWORKDAYS(MAX($B170,G$3),MIN($F170,G$3+4),'Public holidays'!$A$4:$A$60)*IF(AND($D170="Yes",$B170=$F170),0.5,1)))</f>
      </c>
      <c r="H170" s="14">
        <f>IF(OR($A170="",$B170="",H$3=""),0,IF(OR($B170&gt;H$3+4,$F170&lt;H$3),0,NETWORKDAYS(MAX($B170,H$3),MIN($F170,H$3+4),'Public holidays'!$A$4:$A$60)*IF(AND($D170="Yes",$B170=$F170),0.5,1)))</f>
      </c>
      <c r="I170" s="14">
        <f>IF(OR($A170="",$B170="",I$3=""),0,IF(OR($B170&gt;I$3+4,$F170&lt;I$3),0,NETWORKDAYS(MAX($B170,I$3),MIN($F170,I$3+4),'Public holidays'!$A$4:$A$60)*IF(AND($D170="Yes",$B170=$F170),0.5,1)))</f>
      </c>
      <c r="J170" s="14">
        <f>IF(OR($A170="",$B170="",J$3=""),0,IF(OR($B170&gt;J$3+4,$F170&lt;J$3),0,NETWORKDAYS(MAX($B170,J$3),MIN($F170,J$3+4),'Public holidays'!$A$4:$A$60)*IF(AND($D170="Yes",$B170=$F170),0.5,1)))</f>
      </c>
      <c r="K170" s="14">
        <f>IF(OR($A170="",$B170="",K$3=""),0,IF(OR($B170&gt;K$3+4,$F170&lt;K$3),0,NETWORKDAYS(MAX($B170,K$3),MIN($F170,K$3+4),'Public holidays'!$A$4:$A$60)*IF(AND($D170="Yes",$B170=$F170),0.5,1)))</f>
      </c>
      <c r="L170" s="14">
        <f>IF(OR($A170="",$B170="",L$3=""),0,IF(OR($B170&gt;L$3+4,$F170&lt;L$3),0,NETWORKDAYS(MAX($B170,L$3),MIN($F170,L$3+4),'Public holidays'!$A$4:$A$60)*IF(AND($D170="Yes",$B170=$F170),0.5,1)))</f>
      </c>
      <c r="M170" s="14">
        <f>IF(OR($A170="",$B170="",M$3=""),0,IF(OR($B170&gt;M$3+4,$F170&lt;M$3),0,NETWORKDAYS(MAX($B170,M$3),MIN($F170,M$3+4),'Public holidays'!$A$4:$A$60)*IF(AND($D170="Yes",$B170=$F170),0.5,1)))</f>
      </c>
      <c r="N170" s="14">
        <f>IF(OR($A170="",$B170="",N$3=""),0,IF(OR($B170&gt;N$3+4,$F170&lt;N$3),0,NETWORKDAYS(MAX($B170,N$3),MIN($F170,N$3+4),'Public holidays'!$A$4:$A$60)*IF(AND($D170="Yes",$B170=$F170),0.5,1)))</f>
      </c>
      <c r="O170" s="14">
        <f>IF(OR($A170="",$B170="",O$3=""),0,IF(OR($B170&gt;O$3+4,$F170&lt;O$3),0,NETWORKDAYS(MAX($B170,O$3),MIN($F170,O$3+4),'Public holidays'!$A$4:$A$60)*IF(AND($D170="Yes",$B170=$F170),0.5,1)))</f>
      </c>
      <c r="P170" s="14">
        <f>IF(OR($A170="",$B170="",P$3=""),0,IF(OR($B170&gt;P$3+4,$F170&lt;P$3),0,NETWORKDAYS(MAX($B170,P$3),MIN($F170,P$3+4),'Public holidays'!$A$4:$A$60)*IF(AND($D170="Yes",$B170=$F170),0.5,1)))</f>
      </c>
      <c r="Q170" s="14">
        <f>IF(OR($A170="",$B170="",Q$3=""),0,IF(OR($B170&gt;Q$3+4,$F170&lt;Q$3),0,NETWORKDAYS(MAX($B170,Q$3),MIN($F170,Q$3+4),'Public holidays'!$A$4:$A$60)*IF(AND($D170="Yes",$B170=$F170),0.5,1)))</f>
      </c>
      <c r="R170" s="14">
        <f>IF(OR($A170="",$B170="",R$3=""),0,IF(OR($B170&gt;R$3+4,$F170&lt;R$3),0,NETWORKDAYS(MAX($B170,R$3),MIN($F170,R$3+4),'Public holidays'!$A$4:$A$60)*IF(AND($D170="Yes",$B170=$F170),0.5,1)))</f>
      </c>
    </row>
    <row r="171" spans="1:18">
      <c r="A171" s="4"/>
      <c r="B171" s="10"/>
      <c r="C171" s="10"/>
      <c r="D171" s="4"/>
      <c r="E171" s="4"/>
      <c r="F171">
        <f>IF($B171="","",IF($C171="",$B171,$C171))</f>
      </c>
      <c r="G171" s="14">
        <f>IF(OR($A171="",$B171="",G$3=""),0,IF(OR($B171&gt;G$3+4,$F171&lt;G$3),0,NETWORKDAYS(MAX($B171,G$3),MIN($F171,G$3+4),'Public holidays'!$A$4:$A$60)*IF(AND($D171="Yes",$B171=$F171),0.5,1)))</f>
      </c>
      <c r="H171" s="14">
        <f>IF(OR($A171="",$B171="",H$3=""),0,IF(OR($B171&gt;H$3+4,$F171&lt;H$3),0,NETWORKDAYS(MAX($B171,H$3),MIN($F171,H$3+4),'Public holidays'!$A$4:$A$60)*IF(AND($D171="Yes",$B171=$F171),0.5,1)))</f>
      </c>
      <c r="I171" s="14">
        <f>IF(OR($A171="",$B171="",I$3=""),0,IF(OR($B171&gt;I$3+4,$F171&lt;I$3),0,NETWORKDAYS(MAX($B171,I$3),MIN($F171,I$3+4),'Public holidays'!$A$4:$A$60)*IF(AND($D171="Yes",$B171=$F171),0.5,1)))</f>
      </c>
      <c r="J171" s="14">
        <f>IF(OR($A171="",$B171="",J$3=""),0,IF(OR($B171&gt;J$3+4,$F171&lt;J$3),0,NETWORKDAYS(MAX($B171,J$3),MIN($F171,J$3+4),'Public holidays'!$A$4:$A$60)*IF(AND($D171="Yes",$B171=$F171),0.5,1)))</f>
      </c>
      <c r="K171" s="14">
        <f>IF(OR($A171="",$B171="",K$3=""),0,IF(OR($B171&gt;K$3+4,$F171&lt;K$3),0,NETWORKDAYS(MAX($B171,K$3),MIN($F171,K$3+4),'Public holidays'!$A$4:$A$60)*IF(AND($D171="Yes",$B171=$F171),0.5,1)))</f>
      </c>
      <c r="L171" s="14">
        <f>IF(OR($A171="",$B171="",L$3=""),0,IF(OR($B171&gt;L$3+4,$F171&lt;L$3),0,NETWORKDAYS(MAX($B171,L$3),MIN($F171,L$3+4),'Public holidays'!$A$4:$A$60)*IF(AND($D171="Yes",$B171=$F171),0.5,1)))</f>
      </c>
      <c r="M171" s="14">
        <f>IF(OR($A171="",$B171="",M$3=""),0,IF(OR($B171&gt;M$3+4,$F171&lt;M$3),0,NETWORKDAYS(MAX($B171,M$3),MIN($F171,M$3+4),'Public holidays'!$A$4:$A$60)*IF(AND($D171="Yes",$B171=$F171),0.5,1)))</f>
      </c>
      <c r="N171" s="14">
        <f>IF(OR($A171="",$B171="",N$3=""),0,IF(OR($B171&gt;N$3+4,$F171&lt;N$3),0,NETWORKDAYS(MAX($B171,N$3),MIN($F171,N$3+4),'Public holidays'!$A$4:$A$60)*IF(AND($D171="Yes",$B171=$F171),0.5,1)))</f>
      </c>
      <c r="O171" s="14">
        <f>IF(OR($A171="",$B171="",O$3=""),0,IF(OR($B171&gt;O$3+4,$F171&lt;O$3),0,NETWORKDAYS(MAX($B171,O$3),MIN($F171,O$3+4),'Public holidays'!$A$4:$A$60)*IF(AND($D171="Yes",$B171=$F171),0.5,1)))</f>
      </c>
      <c r="P171" s="14">
        <f>IF(OR($A171="",$B171="",P$3=""),0,IF(OR($B171&gt;P$3+4,$F171&lt;P$3),0,NETWORKDAYS(MAX($B171,P$3),MIN($F171,P$3+4),'Public holidays'!$A$4:$A$60)*IF(AND($D171="Yes",$B171=$F171),0.5,1)))</f>
      </c>
      <c r="Q171" s="14">
        <f>IF(OR($A171="",$B171="",Q$3=""),0,IF(OR($B171&gt;Q$3+4,$F171&lt;Q$3),0,NETWORKDAYS(MAX($B171,Q$3),MIN($F171,Q$3+4),'Public holidays'!$A$4:$A$60)*IF(AND($D171="Yes",$B171=$F171),0.5,1)))</f>
      </c>
      <c r="R171" s="14">
        <f>IF(OR($A171="",$B171="",R$3=""),0,IF(OR($B171&gt;R$3+4,$F171&lt;R$3),0,NETWORKDAYS(MAX($B171,R$3),MIN($F171,R$3+4),'Public holidays'!$A$4:$A$60)*IF(AND($D171="Yes",$B171=$F171),0.5,1)))</f>
      </c>
    </row>
    <row r="172" spans="1:18">
      <c r="A172" s="4"/>
      <c r="B172" s="10"/>
      <c r="C172" s="10"/>
      <c r="D172" s="4"/>
      <c r="E172" s="4"/>
      <c r="F172">
        <f>IF($B172="","",IF($C172="",$B172,$C172))</f>
      </c>
      <c r="G172" s="14">
        <f>IF(OR($A172="",$B172="",G$3=""),0,IF(OR($B172&gt;G$3+4,$F172&lt;G$3),0,NETWORKDAYS(MAX($B172,G$3),MIN($F172,G$3+4),'Public holidays'!$A$4:$A$60)*IF(AND($D172="Yes",$B172=$F172),0.5,1)))</f>
      </c>
      <c r="H172" s="14">
        <f>IF(OR($A172="",$B172="",H$3=""),0,IF(OR($B172&gt;H$3+4,$F172&lt;H$3),0,NETWORKDAYS(MAX($B172,H$3),MIN($F172,H$3+4),'Public holidays'!$A$4:$A$60)*IF(AND($D172="Yes",$B172=$F172),0.5,1)))</f>
      </c>
      <c r="I172" s="14">
        <f>IF(OR($A172="",$B172="",I$3=""),0,IF(OR($B172&gt;I$3+4,$F172&lt;I$3),0,NETWORKDAYS(MAX($B172,I$3),MIN($F172,I$3+4),'Public holidays'!$A$4:$A$60)*IF(AND($D172="Yes",$B172=$F172),0.5,1)))</f>
      </c>
      <c r="J172" s="14">
        <f>IF(OR($A172="",$B172="",J$3=""),0,IF(OR($B172&gt;J$3+4,$F172&lt;J$3),0,NETWORKDAYS(MAX($B172,J$3),MIN($F172,J$3+4),'Public holidays'!$A$4:$A$60)*IF(AND($D172="Yes",$B172=$F172),0.5,1)))</f>
      </c>
      <c r="K172" s="14">
        <f>IF(OR($A172="",$B172="",K$3=""),0,IF(OR($B172&gt;K$3+4,$F172&lt;K$3),0,NETWORKDAYS(MAX($B172,K$3),MIN($F172,K$3+4),'Public holidays'!$A$4:$A$60)*IF(AND($D172="Yes",$B172=$F172),0.5,1)))</f>
      </c>
      <c r="L172" s="14">
        <f>IF(OR($A172="",$B172="",L$3=""),0,IF(OR($B172&gt;L$3+4,$F172&lt;L$3),0,NETWORKDAYS(MAX($B172,L$3),MIN($F172,L$3+4),'Public holidays'!$A$4:$A$60)*IF(AND($D172="Yes",$B172=$F172),0.5,1)))</f>
      </c>
      <c r="M172" s="14">
        <f>IF(OR($A172="",$B172="",M$3=""),0,IF(OR($B172&gt;M$3+4,$F172&lt;M$3),0,NETWORKDAYS(MAX($B172,M$3),MIN($F172,M$3+4),'Public holidays'!$A$4:$A$60)*IF(AND($D172="Yes",$B172=$F172),0.5,1)))</f>
      </c>
      <c r="N172" s="14">
        <f>IF(OR($A172="",$B172="",N$3=""),0,IF(OR($B172&gt;N$3+4,$F172&lt;N$3),0,NETWORKDAYS(MAX($B172,N$3),MIN($F172,N$3+4),'Public holidays'!$A$4:$A$60)*IF(AND($D172="Yes",$B172=$F172),0.5,1)))</f>
      </c>
      <c r="O172" s="14">
        <f>IF(OR($A172="",$B172="",O$3=""),0,IF(OR($B172&gt;O$3+4,$F172&lt;O$3),0,NETWORKDAYS(MAX($B172,O$3),MIN($F172,O$3+4),'Public holidays'!$A$4:$A$60)*IF(AND($D172="Yes",$B172=$F172),0.5,1)))</f>
      </c>
      <c r="P172" s="14">
        <f>IF(OR($A172="",$B172="",P$3=""),0,IF(OR($B172&gt;P$3+4,$F172&lt;P$3),0,NETWORKDAYS(MAX($B172,P$3),MIN($F172,P$3+4),'Public holidays'!$A$4:$A$60)*IF(AND($D172="Yes",$B172=$F172),0.5,1)))</f>
      </c>
      <c r="Q172" s="14">
        <f>IF(OR($A172="",$B172="",Q$3=""),0,IF(OR($B172&gt;Q$3+4,$F172&lt;Q$3),0,NETWORKDAYS(MAX($B172,Q$3),MIN($F172,Q$3+4),'Public holidays'!$A$4:$A$60)*IF(AND($D172="Yes",$B172=$F172),0.5,1)))</f>
      </c>
      <c r="R172" s="14">
        <f>IF(OR($A172="",$B172="",R$3=""),0,IF(OR($B172&gt;R$3+4,$F172&lt;R$3),0,NETWORKDAYS(MAX($B172,R$3),MIN($F172,R$3+4),'Public holidays'!$A$4:$A$60)*IF(AND($D172="Yes",$B172=$F172),0.5,1)))</f>
      </c>
    </row>
    <row r="173" spans="1:18">
      <c r="A173" s="4"/>
      <c r="B173" s="10"/>
      <c r="C173" s="10"/>
      <c r="D173" s="4"/>
      <c r="E173" s="4"/>
      <c r="F173">
        <f>IF($B173="","",IF($C173="",$B173,$C173))</f>
      </c>
      <c r="G173" s="14">
        <f>IF(OR($A173="",$B173="",G$3=""),0,IF(OR($B173&gt;G$3+4,$F173&lt;G$3),0,NETWORKDAYS(MAX($B173,G$3),MIN($F173,G$3+4),'Public holidays'!$A$4:$A$60)*IF(AND($D173="Yes",$B173=$F173),0.5,1)))</f>
      </c>
      <c r="H173" s="14">
        <f>IF(OR($A173="",$B173="",H$3=""),0,IF(OR($B173&gt;H$3+4,$F173&lt;H$3),0,NETWORKDAYS(MAX($B173,H$3),MIN($F173,H$3+4),'Public holidays'!$A$4:$A$60)*IF(AND($D173="Yes",$B173=$F173),0.5,1)))</f>
      </c>
      <c r="I173" s="14">
        <f>IF(OR($A173="",$B173="",I$3=""),0,IF(OR($B173&gt;I$3+4,$F173&lt;I$3),0,NETWORKDAYS(MAX($B173,I$3),MIN($F173,I$3+4),'Public holidays'!$A$4:$A$60)*IF(AND($D173="Yes",$B173=$F173),0.5,1)))</f>
      </c>
      <c r="J173" s="14">
        <f>IF(OR($A173="",$B173="",J$3=""),0,IF(OR($B173&gt;J$3+4,$F173&lt;J$3),0,NETWORKDAYS(MAX($B173,J$3),MIN($F173,J$3+4),'Public holidays'!$A$4:$A$60)*IF(AND($D173="Yes",$B173=$F173),0.5,1)))</f>
      </c>
      <c r="K173" s="14">
        <f>IF(OR($A173="",$B173="",K$3=""),0,IF(OR($B173&gt;K$3+4,$F173&lt;K$3),0,NETWORKDAYS(MAX($B173,K$3),MIN($F173,K$3+4),'Public holidays'!$A$4:$A$60)*IF(AND($D173="Yes",$B173=$F173),0.5,1)))</f>
      </c>
      <c r="L173" s="14">
        <f>IF(OR($A173="",$B173="",L$3=""),0,IF(OR($B173&gt;L$3+4,$F173&lt;L$3),0,NETWORKDAYS(MAX($B173,L$3),MIN($F173,L$3+4),'Public holidays'!$A$4:$A$60)*IF(AND($D173="Yes",$B173=$F173),0.5,1)))</f>
      </c>
      <c r="M173" s="14">
        <f>IF(OR($A173="",$B173="",M$3=""),0,IF(OR($B173&gt;M$3+4,$F173&lt;M$3),0,NETWORKDAYS(MAX($B173,M$3),MIN($F173,M$3+4),'Public holidays'!$A$4:$A$60)*IF(AND($D173="Yes",$B173=$F173),0.5,1)))</f>
      </c>
      <c r="N173" s="14">
        <f>IF(OR($A173="",$B173="",N$3=""),0,IF(OR($B173&gt;N$3+4,$F173&lt;N$3),0,NETWORKDAYS(MAX($B173,N$3),MIN($F173,N$3+4),'Public holidays'!$A$4:$A$60)*IF(AND($D173="Yes",$B173=$F173),0.5,1)))</f>
      </c>
      <c r="O173" s="14">
        <f>IF(OR($A173="",$B173="",O$3=""),0,IF(OR($B173&gt;O$3+4,$F173&lt;O$3),0,NETWORKDAYS(MAX($B173,O$3),MIN($F173,O$3+4),'Public holidays'!$A$4:$A$60)*IF(AND($D173="Yes",$B173=$F173),0.5,1)))</f>
      </c>
      <c r="P173" s="14">
        <f>IF(OR($A173="",$B173="",P$3=""),0,IF(OR($B173&gt;P$3+4,$F173&lt;P$3),0,NETWORKDAYS(MAX($B173,P$3),MIN($F173,P$3+4),'Public holidays'!$A$4:$A$60)*IF(AND($D173="Yes",$B173=$F173),0.5,1)))</f>
      </c>
      <c r="Q173" s="14">
        <f>IF(OR($A173="",$B173="",Q$3=""),0,IF(OR($B173&gt;Q$3+4,$F173&lt;Q$3),0,NETWORKDAYS(MAX($B173,Q$3),MIN($F173,Q$3+4),'Public holidays'!$A$4:$A$60)*IF(AND($D173="Yes",$B173=$F173),0.5,1)))</f>
      </c>
      <c r="R173" s="14">
        <f>IF(OR($A173="",$B173="",R$3=""),0,IF(OR($B173&gt;R$3+4,$F173&lt;R$3),0,NETWORKDAYS(MAX($B173,R$3),MIN($F173,R$3+4),'Public holidays'!$A$4:$A$60)*IF(AND($D173="Yes",$B173=$F173),0.5,1)))</f>
      </c>
    </row>
    <row r="174" spans="1:18">
      <c r="A174" s="4"/>
      <c r="B174" s="10"/>
      <c r="C174" s="10"/>
      <c r="D174" s="4"/>
      <c r="E174" s="4"/>
      <c r="F174">
        <f>IF($B174="","",IF($C174="",$B174,$C174))</f>
      </c>
      <c r="G174" s="14">
        <f>IF(OR($A174="",$B174="",G$3=""),0,IF(OR($B174&gt;G$3+4,$F174&lt;G$3),0,NETWORKDAYS(MAX($B174,G$3),MIN($F174,G$3+4),'Public holidays'!$A$4:$A$60)*IF(AND($D174="Yes",$B174=$F174),0.5,1)))</f>
      </c>
      <c r="H174" s="14">
        <f>IF(OR($A174="",$B174="",H$3=""),0,IF(OR($B174&gt;H$3+4,$F174&lt;H$3),0,NETWORKDAYS(MAX($B174,H$3),MIN($F174,H$3+4),'Public holidays'!$A$4:$A$60)*IF(AND($D174="Yes",$B174=$F174),0.5,1)))</f>
      </c>
      <c r="I174" s="14">
        <f>IF(OR($A174="",$B174="",I$3=""),0,IF(OR($B174&gt;I$3+4,$F174&lt;I$3),0,NETWORKDAYS(MAX($B174,I$3),MIN($F174,I$3+4),'Public holidays'!$A$4:$A$60)*IF(AND($D174="Yes",$B174=$F174),0.5,1)))</f>
      </c>
      <c r="J174" s="14">
        <f>IF(OR($A174="",$B174="",J$3=""),0,IF(OR($B174&gt;J$3+4,$F174&lt;J$3),0,NETWORKDAYS(MAX($B174,J$3),MIN($F174,J$3+4),'Public holidays'!$A$4:$A$60)*IF(AND($D174="Yes",$B174=$F174),0.5,1)))</f>
      </c>
      <c r="K174" s="14">
        <f>IF(OR($A174="",$B174="",K$3=""),0,IF(OR($B174&gt;K$3+4,$F174&lt;K$3),0,NETWORKDAYS(MAX($B174,K$3),MIN($F174,K$3+4),'Public holidays'!$A$4:$A$60)*IF(AND($D174="Yes",$B174=$F174),0.5,1)))</f>
      </c>
      <c r="L174" s="14">
        <f>IF(OR($A174="",$B174="",L$3=""),0,IF(OR($B174&gt;L$3+4,$F174&lt;L$3),0,NETWORKDAYS(MAX($B174,L$3),MIN($F174,L$3+4),'Public holidays'!$A$4:$A$60)*IF(AND($D174="Yes",$B174=$F174),0.5,1)))</f>
      </c>
      <c r="M174" s="14">
        <f>IF(OR($A174="",$B174="",M$3=""),0,IF(OR($B174&gt;M$3+4,$F174&lt;M$3),0,NETWORKDAYS(MAX($B174,M$3),MIN($F174,M$3+4),'Public holidays'!$A$4:$A$60)*IF(AND($D174="Yes",$B174=$F174),0.5,1)))</f>
      </c>
      <c r="N174" s="14">
        <f>IF(OR($A174="",$B174="",N$3=""),0,IF(OR($B174&gt;N$3+4,$F174&lt;N$3),0,NETWORKDAYS(MAX($B174,N$3),MIN($F174,N$3+4),'Public holidays'!$A$4:$A$60)*IF(AND($D174="Yes",$B174=$F174),0.5,1)))</f>
      </c>
      <c r="O174" s="14">
        <f>IF(OR($A174="",$B174="",O$3=""),0,IF(OR($B174&gt;O$3+4,$F174&lt;O$3),0,NETWORKDAYS(MAX($B174,O$3),MIN($F174,O$3+4),'Public holidays'!$A$4:$A$60)*IF(AND($D174="Yes",$B174=$F174),0.5,1)))</f>
      </c>
      <c r="P174" s="14">
        <f>IF(OR($A174="",$B174="",P$3=""),0,IF(OR($B174&gt;P$3+4,$F174&lt;P$3),0,NETWORKDAYS(MAX($B174,P$3),MIN($F174,P$3+4),'Public holidays'!$A$4:$A$60)*IF(AND($D174="Yes",$B174=$F174),0.5,1)))</f>
      </c>
      <c r="Q174" s="14">
        <f>IF(OR($A174="",$B174="",Q$3=""),0,IF(OR($B174&gt;Q$3+4,$F174&lt;Q$3),0,NETWORKDAYS(MAX($B174,Q$3),MIN($F174,Q$3+4),'Public holidays'!$A$4:$A$60)*IF(AND($D174="Yes",$B174=$F174),0.5,1)))</f>
      </c>
      <c r="R174" s="14">
        <f>IF(OR($A174="",$B174="",R$3=""),0,IF(OR($B174&gt;R$3+4,$F174&lt;R$3),0,NETWORKDAYS(MAX($B174,R$3),MIN($F174,R$3+4),'Public holidays'!$A$4:$A$60)*IF(AND($D174="Yes",$B174=$F174),0.5,1)))</f>
      </c>
    </row>
    <row r="175" spans="1:18">
      <c r="A175" s="4"/>
      <c r="B175" s="10"/>
      <c r="C175" s="10"/>
      <c r="D175" s="4"/>
      <c r="E175" s="4"/>
      <c r="F175">
        <f>IF($B175="","",IF($C175="",$B175,$C175))</f>
      </c>
      <c r="G175" s="14">
        <f>IF(OR($A175="",$B175="",G$3=""),0,IF(OR($B175&gt;G$3+4,$F175&lt;G$3),0,NETWORKDAYS(MAX($B175,G$3),MIN($F175,G$3+4),'Public holidays'!$A$4:$A$60)*IF(AND($D175="Yes",$B175=$F175),0.5,1)))</f>
      </c>
      <c r="H175" s="14">
        <f>IF(OR($A175="",$B175="",H$3=""),0,IF(OR($B175&gt;H$3+4,$F175&lt;H$3),0,NETWORKDAYS(MAX($B175,H$3),MIN($F175,H$3+4),'Public holidays'!$A$4:$A$60)*IF(AND($D175="Yes",$B175=$F175),0.5,1)))</f>
      </c>
      <c r="I175" s="14">
        <f>IF(OR($A175="",$B175="",I$3=""),0,IF(OR($B175&gt;I$3+4,$F175&lt;I$3),0,NETWORKDAYS(MAX($B175,I$3),MIN($F175,I$3+4),'Public holidays'!$A$4:$A$60)*IF(AND($D175="Yes",$B175=$F175),0.5,1)))</f>
      </c>
      <c r="J175" s="14">
        <f>IF(OR($A175="",$B175="",J$3=""),0,IF(OR($B175&gt;J$3+4,$F175&lt;J$3),0,NETWORKDAYS(MAX($B175,J$3),MIN($F175,J$3+4),'Public holidays'!$A$4:$A$60)*IF(AND($D175="Yes",$B175=$F175),0.5,1)))</f>
      </c>
      <c r="K175" s="14">
        <f>IF(OR($A175="",$B175="",K$3=""),0,IF(OR($B175&gt;K$3+4,$F175&lt;K$3),0,NETWORKDAYS(MAX($B175,K$3),MIN($F175,K$3+4),'Public holidays'!$A$4:$A$60)*IF(AND($D175="Yes",$B175=$F175),0.5,1)))</f>
      </c>
      <c r="L175" s="14">
        <f>IF(OR($A175="",$B175="",L$3=""),0,IF(OR($B175&gt;L$3+4,$F175&lt;L$3),0,NETWORKDAYS(MAX($B175,L$3),MIN($F175,L$3+4),'Public holidays'!$A$4:$A$60)*IF(AND($D175="Yes",$B175=$F175),0.5,1)))</f>
      </c>
      <c r="M175" s="14">
        <f>IF(OR($A175="",$B175="",M$3=""),0,IF(OR($B175&gt;M$3+4,$F175&lt;M$3),0,NETWORKDAYS(MAX($B175,M$3),MIN($F175,M$3+4),'Public holidays'!$A$4:$A$60)*IF(AND($D175="Yes",$B175=$F175),0.5,1)))</f>
      </c>
      <c r="N175" s="14">
        <f>IF(OR($A175="",$B175="",N$3=""),0,IF(OR($B175&gt;N$3+4,$F175&lt;N$3),0,NETWORKDAYS(MAX($B175,N$3),MIN($F175,N$3+4),'Public holidays'!$A$4:$A$60)*IF(AND($D175="Yes",$B175=$F175),0.5,1)))</f>
      </c>
      <c r="O175" s="14">
        <f>IF(OR($A175="",$B175="",O$3=""),0,IF(OR($B175&gt;O$3+4,$F175&lt;O$3),0,NETWORKDAYS(MAX($B175,O$3),MIN($F175,O$3+4),'Public holidays'!$A$4:$A$60)*IF(AND($D175="Yes",$B175=$F175),0.5,1)))</f>
      </c>
      <c r="P175" s="14">
        <f>IF(OR($A175="",$B175="",P$3=""),0,IF(OR($B175&gt;P$3+4,$F175&lt;P$3),0,NETWORKDAYS(MAX($B175,P$3),MIN($F175,P$3+4),'Public holidays'!$A$4:$A$60)*IF(AND($D175="Yes",$B175=$F175),0.5,1)))</f>
      </c>
      <c r="Q175" s="14">
        <f>IF(OR($A175="",$B175="",Q$3=""),0,IF(OR($B175&gt;Q$3+4,$F175&lt;Q$3),0,NETWORKDAYS(MAX($B175,Q$3),MIN($F175,Q$3+4),'Public holidays'!$A$4:$A$60)*IF(AND($D175="Yes",$B175=$F175),0.5,1)))</f>
      </c>
      <c r="R175" s="14">
        <f>IF(OR($A175="",$B175="",R$3=""),0,IF(OR($B175&gt;R$3+4,$F175&lt;R$3),0,NETWORKDAYS(MAX($B175,R$3),MIN($F175,R$3+4),'Public holidays'!$A$4:$A$60)*IF(AND($D175="Yes",$B175=$F175),0.5,1)))</f>
      </c>
    </row>
    <row r="176" spans="1:18">
      <c r="A176" s="4"/>
      <c r="B176" s="10"/>
      <c r="C176" s="10"/>
      <c r="D176" s="4"/>
      <c r="E176" s="4"/>
      <c r="F176">
        <f>IF($B176="","",IF($C176="",$B176,$C176))</f>
      </c>
      <c r="G176" s="14">
        <f>IF(OR($A176="",$B176="",G$3=""),0,IF(OR($B176&gt;G$3+4,$F176&lt;G$3),0,NETWORKDAYS(MAX($B176,G$3),MIN($F176,G$3+4),'Public holidays'!$A$4:$A$60)*IF(AND($D176="Yes",$B176=$F176),0.5,1)))</f>
      </c>
      <c r="H176" s="14">
        <f>IF(OR($A176="",$B176="",H$3=""),0,IF(OR($B176&gt;H$3+4,$F176&lt;H$3),0,NETWORKDAYS(MAX($B176,H$3),MIN($F176,H$3+4),'Public holidays'!$A$4:$A$60)*IF(AND($D176="Yes",$B176=$F176),0.5,1)))</f>
      </c>
      <c r="I176" s="14">
        <f>IF(OR($A176="",$B176="",I$3=""),0,IF(OR($B176&gt;I$3+4,$F176&lt;I$3),0,NETWORKDAYS(MAX($B176,I$3),MIN($F176,I$3+4),'Public holidays'!$A$4:$A$60)*IF(AND($D176="Yes",$B176=$F176),0.5,1)))</f>
      </c>
      <c r="J176" s="14">
        <f>IF(OR($A176="",$B176="",J$3=""),0,IF(OR($B176&gt;J$3+4,$F176&lt;J$3),0,NETWORKDAYS(MAX($B176,J$3),MIN($F176,J$3+4),'Public holidays'!$A$4:$A$60)*IF(AND($D176="Yes",$B176=$F176),0.5,1)))</f>
      </c>
      <c r="K176" s="14">
        <f>IF(OR($A176="",$B176="",K$3=""),0,IF(OR($B176&gt;K$3+4,$F176&lt;K$3),0,NETWORKDAYS(MAX($B176,K$3),MIN($F176,K$3+4),'Public holidays'!$A$4:$A$60)*IF(AND($D176="Yes",$B176=$F176),0.5,1)))</f>
      </c>
      <c r="L176" s="14">
        <f>IF(OR($A176="",$B176="",L$3=""),0,IF(OR($B176&gt;L$3+4,$F176&lt;L$3),0,NETWORKDAYS(MAX($B176,L$3),MIN($F176,L$3+4),'Public holidays'!$A$4:$A$60)*IF(AND($D176="Yes",$B176=$F176),0.5,1)))</f>
      </c>
      <c r="M176" s="14">
        <f>IF(OR($A176="",$B176="",M$3=""),0,IF(OR($B176&gt;M$3+4,$F176&lt;M$3),0,NETWORKDAYS(MAX($B176,M$3),MIN($F176,M$3+4),'Public holidays'!$A$4:$A$60)*IF(AND($D176="Yes",$B176=$F176),0.5,1)))</f>
      </c>
      <c r="N176" s="14">
        <f>IF(OR($A176="",$B176="",N$3=""),0,IF(OR($B176&gt;N$3+4,$F176&lt;N$3),0,NETWORKDAYS(MAX($B176,N$3),MIN($F176,N$3+4),'Public holidays'!$A$4:$A$60)*IF(AND($D176="Yes",$B176=$F176),0.5,1)))</f>
      </c>
      <c r="O176" s="14">
        <f>IF(OR($A176="",$B176="",O$3=""),0,IF(OR($B176&gt;O$3+4,$F176&lt;O$3),0,NETWORKDAYS(MAX($B176,O$3),MIN($F176,O$3+4),'Public holidays'!$A$4:$A$60)*IF(AND($D176="Yes",$B176=$F176),0.5,1)))</f>
      </c>
      <c r="P176" s="14">
        <f>IF(OR($A176="",$B176="",P$3=""),0,IF(OR($B176&gt;P$3+4,$F176&lt;P$3),0,NETWORKDAYS(MAX($B176,P$3),MIN($F176,P$3+4),'Public holidays'!$A$4:$A$60)*IF(AND($D176="Yes",$B176=$F176),0.5,1)))</f>
      </c>
      <c r="Q176" s="14">
        <f>IF(OR($A176="",$B176="",Q$3=""),0,IF(OR($B176&gt;Q$3+4,$F176&lt;Q$3),0,NETWORKDAYS(MAX($B176,Q$3),MIN($F176,Q$3+4),'Public holidays'!$A$4:$A$60)*IF(AND($D176="Yes",$B176=$F176),0.5,1)))</f>
      </c>
      <c r="R176" s="14">
        <f>IF(OR($A176="",$B176="",R$3=""),0,IF(OR($B176&gt;R$3+4,$F176&lt;R$3),0,NETWORKDAYS(MAX($B176,R$3),MIN($F176,R$3+4),'Public holidays'!$A$4:$A$60)*IF(AND($D176="Yes",$B176=$F176),0.5,1)))</f>
      </c>
    </row>
    <row r="177" spans="1:18">
      <c r="A177" s="4"/>
      <c r="B177" s="10"/>
      <c r="C177" s="10"/>
      <c r="D177" s="4"/>
      <c r="E177" s="4"/>
      <c r="F177">
        <f>IF($B177="","",IF($C177="",$B177,$C177))</f>
      </c>
      <c r="G177" s="14">
        <f>IF(OR($A177="",$B177="",G$3=""),0,IF(OR($B177&gt;G$3+4,$F177&lt;G$3),0,NETWORKDAYS(MAX($B177,G$3),MIN($F177,G$3+4),'Public holidays'!$A$4:$A$60)*IF(AND($D177="Yes",$B177=$F177),0.5,1)))</f>
      </c>
      <c r="H177" s="14">
        <f>IF(OR($A177="",$B177="",H$3=""),0,IF(OR($B177&gt;H$3+4,$F177&lt;H$3),0,NETWORKDAYS(MAX($B177,H$3),MIN($F177,H$3+4),'Public holidays'!$A$4:$A$60)*IF(AND($D177="Yes",$B177=$F177),0.5,1)))</f>
      </c>
      <c r="I177" s="14">
        <f>IF(OR($A177="",$B177="",I$3=""),0,IF(OR($B177&gt;I$3+4,$F177&lt;I$3),0,NETWORKDAYS(MAX($B177,I$3),MIN($F177,I$3+4),'Public holidays'!$A$4:$A$60)*IF(AND($D177="Yes",$B177=$F177),0.5,1)))</f>
      </c>
      <c r="J177" s="14">
        <f>IF(OR($A177="",$B177="",J$3=""),0,IF(OR($B177&gt;J$3+4,$F177&lt;J$3),0,NETWORKDAYS(MAX($B177,J$3),MIN($F177,J$3+4),'Public holidays'!$A$4:$A$60)*IF(AND($D177="Yes",$B177=$F177),0.5,1)))</f>
      </c>
      <c r="K177" s="14">
        <f>IF(OR($A177="",$B177="",K$3=""),0,IF(OR($B177&gt;K$3+4,$F177&lt;K$3),0,NETWORKDAYS(MAX($B177,K$3),MIN($F177,K$3+4),'Public holidays'!$A$4:$A$60)*IF(AND($D177="Yes",$B177=$F177),0.5,1)))</f>
      </c>
      <c r="L177" s="14">
        <f>IF(OR($A177="",$B177="",L$3=""),0,IF(OR($B177&gt;L$3+4,$F177&lt;L$3),0,NETWORKDAYS(MAX($B177,L$3),MIN($F177,L$3+4),'Public holidays'!$A$4:$A$60)*IF(AND($D177="Yes",$B177=$F177),0.5,1)))</f>
      </c>
      <c r="M177" s="14">
        <f>IF(OR($A177="",$B177="",M$3=""),0,IF(OR($B177&gt;M$3+4,$F177&lt;M$3),0,NETWORKDAYS(MAX($B177,M$3),MIN($F177,M$3+4),'Public holidays'!$A$4:$A$60)*IF(AND($D177="Yes",$B177=$F177),0.5,1)))</f>
      </c>
      <c r="N177" s="14">
        <f>IF(OR($A177="",$B177="",N$3=""),0,IF(OR($B177&gt;N$3+4,$F177&lt;N$3),0,NETWORKDAYS(MAX($B177,N$3),MIN($F177,N$3+4),'Public holidays'!$A$4:$A$60)*IF(AND($D177="Yes",$B177=$F177),0.5,1)))</f>
      </c>
      <c r="O177" s="14">
        <f>IF(OR($A177="",$B177="",O$3=""),0,IF(OR($B177&gt;O$3+4,$F177&lt;O$3),0,NETWORKDAYS(MAX($B177,O$3),MIN($F177,O$3+4),'Public holidays'!$A$4:$A$60)*IF(AND($D177="Yes",$B177=$F177),0.5,1)))</f>
      </c>
      <c r="P177" s="14">
        <f>IF(OR($A177="",$B177="",P$3=""),0,IF(OR($B177&gt;P$3+4,$F177&lt;P$3),0,NETWORKDAYS(MAX($B177,P$3),MIN($F177,P$3+4),'Public holidays'!$A$4:$A$60)*IF(AND($D177="Yes",$B177=$F177),0.5,1)))</f>
      </c>
      <c r="Q177" s="14">
        <f>IF(OR($A177="",$B177="",Q$3=""),0,IF(OR($B177&gt;Q$3+4,$F177&lt;Q$3),0,NETWORKDAYS(MAX($B177,Q$3),MIN($F177,Q$3+4),'Public holidays'!$A$4:$A$60)*IF(AND($D177="Yes",$B177=$F177),0.5,1)))</f>
      </c>
      <c r="R177" s="14">
        <f>IF(OR($A177="",$B177="",R$3=""),0,IF(OR($B177&gt;R$3+4,$F177&lt;R$3),0,NETWORKDAYS(MAX($B177,R$3),MIN($F177,R$3+4),'Public holidays'!$A$4:$A$60)*IF(AND($D177="Yes",$B177=$F177),0.5,1)))</f>
      </c>
    </row>
    <row r="178" spans="1:18">
      <c r="A178" s="4"/>
      <c r="B178" s="10"/>
      <c r="C178" s="10"/>
      <c r="D178" s="4"/>
      <c r="E178" s="4"/>
      <c r="F178">
        <f>IF($B178="","",IF($C178="",$B178,$C178))</f>
      </c>
      <c r="G178" s="14">
        <f>IF(OR($A178="",$B178="",G$3=""),0,IF(OR($B178&gt;G$3+4,$F178&lt;G$3),0,NETWORKDAYS(MAX($B178,G$3),MIN($F178,G$3+4),'Public holidays'!$A$4:$A$60)*IF(AND($D178="Yes",$B178=$F178),0.5,1)))</f>
      </c>
      <c r="H178" s="14">
        <f>IF(OR($A178="",$B178="",H$3=""),0,IF(OR($B178&gt;H$3+4,$F178&lt;H$3),0,NETWORKDAYS(MAX($B178,H$3),MIN($F178,H$3+4),'Public holidays'!$A$4:$A$60)*IF(AND($D178="Yes",$B178=$F178),0.5,1)))</f>
      </c>
      <c r="I178" s="14">
        <f>IF(OR($A178="",$B178="",I$3=""),0,IF(OR($B178&gt;I$3+4,$F178&lt;I$3),0,NETWORKDAYS(MAX($B178,I$3),MIN($F178,I$3+4),'Public holidays'!$A$4:$A$60)*IF(AND($D178="Yes",$B178=$F178),0.5,1)))</f>
      </c>
      <c r="J178" s="14">
        <f>IF(OR($A178="",$B178="",J$3=""),0,IF(OR($B178&gt;J$3+4,$F178&lt;J$3),0,NETWORKDAYS(MAX($B178,J$3),MIN($F178,J$3+4),'Public holidays'!$A$4:$A$60)*IF(AND($D178="Yes",$B178=$F178),0.5,1)))</f>
      </c>
      <c r="K178" s="14">
        <f>IF(OR($A178="",$B178="",K$3=""),0,IF(OR($B178&gt;K$3+4,$F178&lt;K$3),0,NETWORKDAYS(MAX($B178,K$3),MIN($F178,K$3+4),'Public holidays'!$A$4:$A$60)*IF(AND($D178="Yes",$B178=$F178),0.5,1)))</f>
      </c>
      <c r="L178" s="14">
        <f>IF(OR($A178="",$B178="",L$3=""),0,IF(OR($B178&gt;L$3+4,$F178&lt;L$3),0,NETWORKDAYS(MAX($B178,L$3),MIN($F178,L$3+4),'Public holidays'!$A$4:$A$60)*IF(AND($D178="Yes",$B178=$F178),0.5,1)))</f>
      </c>
      <c r="M178" s="14">
        <f>IF(OR($A178="",$B178="",M$3=""),0,IF(OR($B178&gt;M$3+4,$F178&lt;M$3),0,NETWORKDAYS(MAX($B178,M$3),MIN($F178,M$3+4),'Public holidays'!$A$4:$A$60)*IF(AND($D178="Yes",$B178=$F178),0.5,1)))</f>
      </c>
      <c r="N178" s="14">
        <f>IF(OR($A178="",$B178="",N$3=""),0,IF(OR($B178&gt;N$3+4,$F178&lt;N$3),0,NETWORKDAYS(MAX($B178,N$3),MIN($F178,N$3+4),'Public holidays'!$A$4:$A$60)*IF(AND($D178="Yes",$B178=$F178),0.5,1)))</f>
      </c>
      <c r="O178" s="14">
        <f>IF(OR($A178="",$B178="",O$3=""),0,IF(OR($B178&gt;O$3+4,$F178&lt;O$3),0,NETWORKDAYS(MAX($B178,O$3),MIN($F178,O$3+4),'Public holidays'!$A$4:$A$60)*IF(AND($D178="Yes",$B178=$F178),0.5,1)))</f>
      </c>
      <c r="P178" s="14">
        <f>IF(OR($A178="",$B178="",P$3=""),0,IF(OR($B178&gt;P$3+4,$F178&lt;P$3),0,NETWORKDAYS(MAX($B178,P$3),MIN($F178,P$3+4),'Public holidays'!$A$4:$A$60)*IF(AND($D178="Yes",$B178=$F178),0.5,1)))</f>
      </c>
      <c r="Q178" s="14">
        <f>IF(OR($A178="",$B178="",Q$3=""),0,IF(OR($B178&gt;Q$3+4,$F178&lt;Q$3),0,NETWORKDAYS(MAX($B178,Q$3),MIN($F178,Q$3+4),'Public holidays'!$A$4:$A$60)*IF(AND($D178="Yes",$B178=$F178),0.5,1)))</f>
      </c>
      <c r="R178" s="14">
        <f>IF(OR($A178="",$B178="",R$3=""),0,IF(OR($B178&gt;R$3+4,$F178&lt;R$3),0,NETWORKDAYS(MAX($B178,R$3),MIN($F178,R$3+4),'Public holidays'!$A$4:$A$60)*IF(AND($D178="Yes",$B178=$F178),0.5,1)))</f>
      </c>
    </row>
    <row r="179" spans="1:18">
      <c r="A179" s="4"/>
      <c r="B179" s="10"/>
      <c r="C179" s="10"/>
      <c r="D179" s="4"/>
      <c r="E179" s="4"/>
      <c r="F179">
        <f>IF($B179="","",IF($C179="",$B179,$C179))</f>
      </c>
      <c r="G179" s="14">
        <f>IF(OR($A179="",$B179="",G$3=""),0,IF(OR($B179&gt;G$3+4,$F179&lt;G$3),0,NETWORKDAYS(MAX($B179,G$3),MIN($F179,G$3+4),'Public holidays'!$A$4:$A$60)*IF(AND($D179="Yes",$B179=$F179),0.5,1)))</f>
      </c>
      <c r="H179" s="14">
        <f>IF(OR($A179="",$B179="",H$3=""),0,IF(OR($B179&gt;H$3+4,$F179&lt;H$3),0,NETWORKDAYS(MAX($B179,H$3),MIN($F179,H$3+4),'Public holidays'!$A$4:$A$60)*IF(AND($D179="Yes",$B179=$F179),0.5,1)))</f>
      </c>
      <c r="I179" s="14">
        <f>IF(OR($A179="",$B179="",I$3=""),0,IF(OR($B179&gt;I$3+4,$F179&lt;I$3),0,NETWORKDAYS(MAX($B179,I$3),MIN($F179,I$3+4),'Public holidays'!$A$4:$A$60)*IF(AND($D179="Yes",$B179=$F179),0.5,1)))</f>
      </c>
      <c r="J179" s="14">
        <f>IF(OR($A179="",$B179="",J$3=""),0,IF(OR($B179&gt;J$3+4,$F179&lt;J$3),0,NETWORKDAYS(MAX($B179,J$3),MIN($F179,J$3+4),'Public holidays'!$A$4:$A$60)*IF(AND($D179="Yes",$B179=$F179),0.5,1)))</f>
      </c>
      <c r="K179" s="14">
        <f>IF(OR($A179="",$B179="",K$3=""),0,IF(OR($B179&gt;K$3+4,$F179&lt;K$3),0,NETWORKDAYS(MAX($B179,K$3),MIN($F179,K$3+4),'Public holidays'!$A$4:$A$60)*IF(AND($D179="Yes",$B179=$F179),0.5,1)))</f>
      </c>
      <c r="L179" s="14">
        <f>IF(OR($A179="",$B179="",L$3=""),0,IF(OR($B179&gt;L$3+4,$F179&lt;L$3),0,NETWORKDAYS(MAX($B179,L$3),MIN($F179,L$3+4),'Public holidays'!$A$4:$A$60)*IF(AND($D179="Yes",$B179=$F179),0.5,1)))</f>
      </c>
      <c r="M179" s="14">
        <f>IF(OR($A179="",$B179="",M$3=""),0,IF(OR($B179&gt;M$3+4,$F179&lt;M$3),0,NETWORKDAYS(MAX($B179,M$3),MIN($F179,M$3+4),'Public holidays'!$A$4:$A$60)*IF(AND($D179="Yes",$B179=$F179),0.5,1)))</f>
      </c>
      <c r="N179" s="14">
        <f>IF(OR($A179="",$B179="",N$3=""),0,IF(OR($B179&gt;N$3+4,$F179&lt;N$3),0,NETWORKDAYS(MAX($B179,N$3),MIN($F179,N$3+4),'Public holidays'!$A$4:$A$60)*IF(AND($D179="Yes",$B179=$F179),0.5,1)))</f>
      </c>
      <c r="O179" s="14">
        <f>IF(OR($A179="",$B179="",O$3=""),0,IF(OR($B179&gt;O$3+4,$F179&lt;O$3),0,NETWORKDAYS(MAX($B179,O$3),MIN($F179,O$3+4),'Public holidays'!$A$4:$A$60)*IF(AND($D179="Yes",$B179=$F179),0.5,1)))</f>
      </c>
      <c r="P179" s="14">
        <f>IF(OR($A179="",$B179="",P$3=""),0,IF(OR($B179&gt;P$3+4,$F179&lt;P$3),0,NETWORKDAYS(MAX($B179,P$3),MIN($F179,P$3+4),'Public holidays'!$A$4:$A$60)*IF(AND($D179="Yes",$B179=$F179),0.5,1)))</f>
      </c>
      <c r="Q179" s="14">
        <f>IF(OR($A179="",$B179="",Q$3=""),0,IF(OR($B179&gt;Q$3+4,$F179&lt;Q$3),0,NETWORKDAYS(MAX($B179,Q$3),MIN($F179,Q$3+4),'Public holidays'!$A$4:$A$60)*IF(AND($D179="Yes",$B179=$F179),0.5,1)))</f>
      </c>
      <c r="R179" s="14">
        <f>IF(OR($A179="",$B179="",R$3=""),0,IF(OR($B179&gt;R$3+4,$F179&lt;R$3),0,NETWORKDAYS(MAX($B179,R$3),MIN($F179,R$3+4),'Public holidays'!$A$4:$A$60)*IF(AND($D179="Yes",$B179=$F179),0.5,1)))</f>
      </c>
    </row>
    <row r="180" spans="1:18">
      <c r="A180" s="4"/>
      <c r="B180" s="10"/>
      <c r="C180" s="10"/>
      <c r="D180" s="4"/>
      <c r="E180" s="4"/>
      <c r="F180">
        <f>IF($B180="","",IF($C180="",$B180,$C180))</f>
      </c>
      <c r="G180" s="14">
        <f>IF(OR($A180="",$B180="",G$3=""),0,IF(OR($B180&gt;G$3+4,$F180&lt;G$3),0,NETWORKDAYS(MAX($B180,G$3),MIN($F180,G$3+4),'Public holidays'!$A$4:$A$60)*IF(AND($D180="Yes",$B180=$F180),0.5,1)))</f>
      </c>
      <c r="H180" s="14">
        <f>IF(OR($A180="",$B180="",H$3=""),0,IF(OR($B180&gt;H$3+4,$F180&lt;H$3),0,NETWORKDAYS(MAX($B180,H$3),MIN($F180,H$3+4),'Public holidays'!$A$4:$A$60)*IF(AND($D180="Yes",$B180=$F180),0.5,1)))</f>
      </c>
      <c r="I180" s="14">
        <f>IF(OR($A180="",$B180="",I$3=""),0,IF(OR($B180&gt;I$3+4,$F180&lt;I$3),0,NETWORKDAYS(MAX($B180,I$3),MIN($F180,I$3+4),'Public holidays'!$A$4:$A$60)*IF(AND($D180="Yes",$B180=$F180),0.5,1)))</f>
      </c>
      <c r="J180" s="14">
        <f>IF(OR($A180="",$B180="",J$3=""),0,IF(OR($B180&gt;J$3+4,$F180&lt;J$3),0,NETWORKDAYS(MAX($B180,J$3),MIN($F180,J$3+4),'Public holidays'!$A$4:$A$60)*IF(AND($D180="Yes",$B180=$F180),0.5,1)))</f>
      </c>
      <c r="K180" s="14">
        <f>IF(OR($A180="",$B180="",K$3=""),0,IF(OR($B180&gt;K$3+4,$F180&lt;K$3),0,NETWORKDAYS(MAX($B180,K$3),MIN($F180,K$3+4),'Public holidays'!$A$4:$A$60)*IF(AND($D180="Yes",$B180=$F180),0.5,1)))</f>
      </c>
      <c r="L180" s="14">
        <f>IF(OR($A180="",$B180="",L$3=""),0,IF(OR($B180&gt;L$3+4,$F180&lt;L$3),0,NETWORKDAYS(MAX($B180,L$3),MIN($F180,L$3+4),'Public holidays'!$A$4:$A$60)*IF(AND($D180="Yes",$B180=$F180),0.5,1)))</f>
      </c>
      <c r="M180" s="14">
        <f>IF(OR($A180="",$B180="",M$3=""),0,IF(OR($B180&gt;M$3+4,$F180&lt;M$3),0,NETWORKDAYS(MAX($B180,M$3),MIN($F180,M$3+4),'Public holidays'!$A$4:$A$60)*IF(AND($D180="Yes",$B180=$F180),0.5,1)))</f>
      </c>
      <c r="N180" s="14">
        <f>IF(OR($A180="",$B180="",N$3=""),0,IF(OR($B180&gt;N$3+4,$F180&lt;N$3),0,NETWORKDAYS(MAX($B180,N$3),MIN($F180,N$3+4),'Public holidays'!$A$4:$A$60)*IF(AND($D180="Yes",$B180=$F180),0.5,1)))</f>
      </c>
      <c r="O180" s="14">
        <f>IF(OR($A180="",$B180="",O$3=""),0,IF(OR($B180&gt;O$3+4,$F180&lt;O$3),0,NETWORKDAYS(MAX($B180,O$3),MIN($F180,O$3+4),'Public holidays'!$A$4:$A$60)*IF(AND($D180="Yes",$B180=$F180),0.5,1)))</f>
      </c>
      <c r="P180" s="14">
        <f>IF(OR($A180="",$B180="",P$3=""),0,IF(OR($B180&gt;P$3+4,$F180&lt;P$3),0,NETWORKDAYS(MAX($B180,P$3),MIN($F180,P$3+4),'Public holidays'!$A$4:$A$60)*IF(AND($D180="Yes",$B180=$F180),0.5,1)))</f>
      </c>
      <c r="Q180" s="14">
        <f>IF(OR($A180="",$B180="",Q$3=""),0,IF(OR($B180&gt;Q$3+4,$F180&lt;Q$3),0,NETWORKDAYS(MAX($B180,Q$3),MIN($F180,Q$3+4),'Public holidays'!$A$4:$A$60)*IF(AND($D180="Yes",$B180=$F180),0.5,1)))</f>
      </c>
      <c r="R180" s="14">
        <f>IF(OR($A180="",$B180="",R$3=""),0,IF(OR($B180&gt;R$3+4,$F180&lt;R$3),0,NETWORKDAYS(MAX($B180,R$3),MIN($F180,R$3+4),'Public holidays'!$A$4:$A$60)*IF(AND($D180="Yes",$B180=$F180),0.5,1)))</f>
      </c>
    </row>
    <row r="181" spans="1:18">
      <c r="A181" s="4"/>
      <c r="B181" s="10"/>
      <c r="C181" s="10"/>
      <c r="D181" s="4"/>
      <c r="E181" s="4"/>
      <c r="F181">
        <f>IF($B181="","",IF($C181="",$B181,$C181))</f>
      </c>
      <c r="G181" s="14">
        <f>IF(OR($A181="",$B181="",G$3=""),0,IF(OR($B181&gt;G$3+4,$F181&lt;G$3),0,NETWORKDAYS(MAX($B181,G$3),MIN($F181,G$3+4),'Public holidays'!$A$4:$A$60)*IF(AND($D181="Yes",$B181=$F181),0.5,1)))</f>
      </c>
      <c r="H181" s="14">
        <f>IF(OR($A181="",$B181="",H$3=""),0,IF(OR($B181&gt;H$3+4,$F181&lt;H$3),0,NETWORKDAYS(MAX($B181,H$3),MIN($F181,H$3+4),'Public holidays'!$A$4:$A$60)*IF(AND($D181="Yes",$B181=$F181),0.5,1)))</f>
      </c>
      <c r="I181" s="14">
        <f>IF(OR($A181="",$B181="",I$3=""),0,IF(OR($B181&gt;I$3+4,$F181&lt;I$3),0,NETWORKDAYS(MAX($B181,I$3),MIN($F181,I$3+4),'Public holidays'!$A$4:$A$60)*IF(AND($D181="Yes",$B181=$F181),0.5,1)))</f>
      </c>
      <c r="J181" s="14">
        <f>IF(OR($A181="",$B181="",J$3=""),0,IF(OR($B181&gt;J$3+4,$F181&lt;J$3),0,NETWORKDAYS(MAX($B181,J$3),MIN($F181,J$3+4),'Public holidays'!$A$4:$A$60)*IF(AND($D181="Yes",$B181=$F181),0.5,1)))</f>
      </c>
      <c r="K181" s="14">
        <f>IF(OR($A181="",$B181="",K$3=""),0,IF(OR($B181&gt;K$3+4,$F181&lt;K$3),0,NETWORKDAYS(MAX($B181,K$3),MIN($F181,K$3+4),'Public holidays'!$A$4:$A$60)*IF(AND($D181="Yes",$B181=$F181),0.5,1)))</f>
      </c>
      <c r="L181" s="14">
        <f>IF(OR($A181="",$B181="",L$3=""),0,IF(OR($B181&gt;L$3+4,$F181&lt;L$3),0,NETWORKDAYS(MAX($B181,L$3),MIN($F181,L$3+4),'Public holidays'!$A$4:$A$60)*IF(AND($D181="Yes",$B181=$F181),0.5,1)))</f>
      </c>
      <c r="M181" s="14">
        <f>IF(OR($A181="",$B181="",M$3=""),0,IF(OR($B181&gt;M$3+4,$F181&lt;M$3),0,NETWORKDAYS(MAX($B181,M$3),MIN($F181,M$3+4),'Public holidays'!$A$4:$A$60)*IF(AND($D181="Yes",$B181=$F181),0.5,1)))</f>
      </c>
      <c r="N181" s="14">
        <f>IF(OR($A181="",$B181="",N$3=""),0,IF(OR($B181&gt;N$3+4,$F181&lt;N$3),0,NETWORKDAYS(MAX($B181,N$3),MIN($F181,N$3+4),'Public holidays'!$A$4:$A$60)*IF(AND($D181="Yes",$B181=$F181),0.5,1)))</f>
      </c>
      <c r="O181" s="14">
        <f>IF(OR($A181="",$B181="",O$3=""),0,IF(OR($B181&gt;O$3+4,$F181&lt;O$3),0,NETWORKDAYS(MAX($B181,O$3),MIN($F181,O$3+4),'Public holidays'!$A$4:$A$60)*IF(AND($D181="Yes",$B181=$F181),0.5,1)))</f>
      </c>
      <c r="P181" s="14">
        <f>IF(OR($A181="",$B181="",P$3=""),0,IF(OR($B181&gt;P$3+4,$F181&lt;P$3),0,NETWORKDAYS(MAX($B181,P$3),MIN($F181,P$3+4),'Public holidays'!$A$4:$A$60)*IF(AND($D181="Yes",$B181=$F181),0.5,1)))</f>
      </c>
      <c r="Q181" s="14">
        <f>IF(OR($A181="",$B181="",Q$3=""),0,IF(OR($B181&gt;Q$3+4,$F181&lt;Q$3),0,NETWORKDAYS(MAX($B181,Q$3),MIN($F181,Q$3+4),'Public holidays'!$A$4:$A$60)*IF(AND($D181="Yes",$B181=$F181),0.5,1)))</f>
      </c>
      <c r="R181" s="14">
        <f>IF(OR($A181="",$B181="",R$3=""),0,IF(OR($B181&gt;R$3+4,$F181&lt;R$3),0,NETWORKDAYS(MAX($B181,R$3),MIN($F181,R$3+4),'Public holidays'!$A$4:$A$60)*IF(AND($D181="Yes",$B181=$F181),0.5,1)))</f>
      </c>
    </row>
    <row r="182" spans="1:18">
      <c r="A182" s="4"/>
      <c r="B182" s="10"/>
      <c r="C182" s="10"/>
      <c r="D182" s="4"/>
      <c r="E182" s="4"/>
      <c r="F182">
        <f>IF($B182="","",IF($C182="",$B182,$C182))</f>
      </c>
      <c r="G182" s="14">
        <f>IF(OR($A182="",$B182="",G$3=""),0,IF(OR($B182&gt;G$3+4,$F182&lt;G$3),0,NETWORKDAYS(MAX($B182,G$3),MIN($F182,G$3+4),'Public holidays'!$A$4:$A$60)*IF(AND($D182="Yes",$B182=$F182),0.5,1)))</f>
      </c>
      <c r="H182" s="14">
        <f>IF(OR($A182="",$B182="",H$3=""),0,IF(OR($B182&gt;H$3+4,$F182&lt;H$3),0,NETWORKDAYS(MAX($B182,H$3),MIN($F182,H$3+4),'Public holidays'!$A$4:$A$60)*IF(AND($D182="Yes",$B182=$F182),0.5,1)))</f>
      </c>
      <c r="I182" s="14">
        <f>IF(OR($A182="",$B182="",I$3=""),0,IF(OR($B182&gt;I$3+4,$F182&lt;I$3),0,NETWORKDAYS(MAX($B182,I$3),MIN($F182,I$3+4),'Public holidays'!$A$4:$A$60)*IF(AND($D182="Yes",$B182=$F182),0.5,1)))</f>
      </c>
      <c r="J182" s="14">
        <f>IF(OR($A182="",$B182="",J$3=""),0,IF(OR($B182&gt;J$3+4,$F182&lt;J$3),0,NETWORKDAYS(MAX($B182,J$3),MIN($F182,J$3+4),'Public holidays'!$A$4:$A$60)*IF(AND($D182="Yes",$B182=$F182),0.5,1)))</f>
      </c>
      <c r="K182" s="14">
        <f>IF(OR($A182="",$B182="",K$3=""),0,IF(OR($B182&gt;K$3+4,$F182&lt;K$3),0,NETWORKDAYS(MAX($B182,K$3),MIN($F182,K$3+4),'Public holidays'!$A$4:$A$60)*IF(AND($D182="Yes",$B182=$F182),0.5,1)))</f>
      </c>
      <c r="L182" s="14">
        <f>IF(OR($A182="",$B182="",L$3=""),0,IF(OR($B182&gt;L$3+4,$F182&lt;L$3),0,NETWORKDAYS(MAX($B182,L$3),MIN($F182,L$3+4),'Public holidays'!$A$4:$A$60)*IF(AND($D182="Yes",$B182=$F182),0.5,1)))</f>
      </c>
      <c r="M182" s="14">
        <f>IF(OR($A182="",$B182="",M$3=""),0,IF(OR($B182&gt;M$3+4,$F182&lt;M$3),0,NETWORKDAYS(MAX($B182,M$3),MIN($F182,M$3+4),'Public holidays'!$A$4:$A$60)*IF(AND($D182="Yes",$B182=$F182),0.5,1)))</f>
      </c>
      <c r="N182" s="14">
        <f>IF(OR($A182="",$B182="",N$3=""),0,IF(OR($B182&gt;N$3+4,$F182&lt;N$3),0,NETWORKDAYS(MAX($B182,N$3),MIN($F182,N$3+4),'Public holidays'!$A$4:$A$60)*IF(AND($D182="Yes",$B182=$F182),0.5,1)))</f>
      </c>
      <c r="O182" s="14">
        <f>IF(OR($A182="",$B182="",O$3=""),0,IF(OR($B182&gt;O$3+4,$F182&lt;O$3),0,NETWORKDAYS(MAX($B182,O$3),MIN($F182,O$3+4),'Public holidays'!$A$4:$A$60)*IF(AND($D182="Yes",$B182=$F182),0.5,1)))</f>
      </c>
      <c r="P182" s="14">
        <f>IF(OR($A182="",$B182="",P$3=""),0,IF(OR($B182&gt;P$3+4,$F182&lt;P$3),0,NETWORKDAYS(MAX($B182,P$3),MIN($F182,P$3+4),'Public holidays'!$A$4:$A$60)*IF(AND($D182="Yes",$B182=$F182),0.5,1)))</f>
      </c>
      <c r="Q182" s="14">
        <f>IF(OR($A182="",$B182="",Q$3=""),0,IF(OR($B182&gt;Q$3+4,$F182&lt;Q$3),0,NETWORKDAYS(MAX($B182,Q$3),MIN($F182,Q$3+4),'Public holidays'!$A$4:$A$60)*IF(AND($D182="Yes",$B182=$F182),0.5,1)))</f>
      </c>
      <c r="R182" s="14">
        <f>IF(OR($A182="",$B182="",R$3=""),0,IF(OR($B182&gt;R$3+4,$F182&lt;R$3),0,NETWORKDAYS(MAX($B182,R$3),MIN($F182,R$3+4),'Public holidays'!$A$4:$A$60)*IF(AND($D182="Yes",$B182=$F182),0.5,1)))</f>
      </c>
    </row>
    <row r="183" spans="1:18">
      <c r="A183" s="4"/>
      <c r="B183" s="10"/>
      <c r="C183" s="10"/>
      <c r="D183" s="4"/>
      <c r="E183" s="4"/>
      <c r="F183">
        <f>IF($B183="","",IF($C183="",$B183,$C183))</f>
      </c>
      <c r="G183" s="14">
        <f>IF(OR($A183="",$B183="",G$3=""),0,IF(OR($B183&gt;G$3+4,$F183&lt;G$3),0,NETWORKDAYS(MAX($B183,G$3),MIN($F183,G$3+4),'Public holidays'!$A$4:$A$60)*IF(AND($D183="Yes",$B183=$F183),0.5,1)))</f>
      </c>
      <c r="H183" s="14">
        <f>IF(OR($A183="",$B183="",H$3=""),0,IF(OR($B183&gt;H$3+4,$F183&lt;H$3),0,NETWORKDAYS(MAX($B183,H$3),MIN($F183,H$3+4),'Public holidays'!$A$4:$A$60)*IF(AND($D183="Yes",$B183=$F183),0.5,1)))</f>
      </c>
      <c r="I183" s="14">
        <f>IF(OR($A183="",$B183="",I$3=""),0,IF(OR($B183&gt;I$3+4,$F183&lt;I$3),0,NETWORKDAYS(MAX($B183,I$3),MIN($F183,I$3+4),'Public holidays'!$A$4:$A$60)*IF(AND($D183="Yes",$B183=$F183),0.5,1)))</f>
      </c>
      <c r="J183" s="14">
        <f>IF(OR($A183="",$B183="",J$3=""),0,IF(OR($B183&gt;J$3+4,$F183&lt;J$3),0,NETWORKDAYS(MAX($B183,J$3),MIN($F183,J$3+4),'Public holidays'!$A$4:$A$60)*IF(AND($D183="Yes",$B183=$F183),0.5,1)))</f>
      </c>
      <c r="K183" s="14">
        <f>IF(OR($A183="",$B183="",K$3=""),0,IF(OR($B183&gt;K$3+4,$F183&lt;K$3),0,NETWORKDAYS(MAX($B183,K$3),MIN($F183,K$3+4),'Public holidays'!$A$4:$A$60)*IF(AND($D183="Yes",$B183=$F183),0.5,1)))</f>
      </c>
      <c r="L183" s="14">
        <f>IF(OR($A183="",$B183="",L$3=""),0,IF(OR($B183&gt;L$3+4,$F183&lt;L$3),0,NETWORKDAYS(MAX($B183,L$3),MIN($F183,L$3+4),'Public holidays'!$A$4:$A$60)*IF(AND($D183="Yes",$B183=$F183),0.5,1)))</f>
      </c>
      <c r="M183" s="14">
        <f>IF(OR($A183="",$B183="",M$3=""),0,IF(OR($B183&gt;M$3+4,$F183&lt;M$3),0,NETWORKDAYS(MAX($B183,M$3),MIN($F183,M$3+4),'Public holidays'!$A$4:$A$60)*IF(AND($D183="Yes",$B183=$F183),0.5,1)))</f>
      </c>
      <c r="N183" s="14">
        <f>IF(OR($A183="",$B183="",N$3=""),0,IF(OR($B183&gt;N$3+4,$F183&lt;N$3),0,NETWORKDAYS(MAX($B183,N$3),MIN($F183,N$3+4),'Public holidays'!$A$4:$A$60)*IF(AND($D183="Yes",$B183=$F183),0.5,1)))</f>
      </c>
      <c r="O183" s="14">
        <f>IF(OR($A183="",$B183="",O$3=""),0,IF(OR($B183&gt;O$3+4,$F183&lt;O$3),0,NETWORKDAYS(MAX($B183,O$3),MIN($F183,O$3+4),'Public holidays'!$A$4:$A$60)*IF(AND($D183="Yes",$B183=$F183),0.5,1)))</f>
      </c>
      <c r="P183" s="14">
        <f>IF(OR($A183="",$B183="",P$3=""),0,IF(OR($B183&gt;P$3+4,$F183&lt;P$3),0,NETWORKDAYS(MAX($B183,P$3),MIN($F183,P$3+4),'Public holidays'!$A$4:$A$60)*IF(AND($D183="Yes",$B183=$F183),0.5,1)))</f>
      </c>
      <c r="Q183" s="14">
        <f>IF(OR($A183="",$B183="",Q$3=""),0,IF(OR($B183&gt;Q$3+4,$F183&lt;Q$3),0,NETWORKDAYS(MAX($B183,Q$3),MIN($F183,Q$3+4),'Public holidays'!$A$4:$A$60)*IF(AND($D183="Yes",$B183=$F183),0.5,1)))</f>
      </c>
      <c r="R183" s="14">
        <f>IF(OR($A183="",$B183="",R$3=""),0,IF(OR($B183&gt;R$3+4,$F183&lt;R$3),0,NETWORKDAYS(MAX($B183,R$3),MIN($F183,R$3+4),'Public holidays'!$A$4:$A$60)*IF(AND($D183="Yes",$B183=$F183),0.5,1)))</f>
      </c>
    </row>
    <row r="184" spans="1:18">
      <c r="A184" s="4"/>
      <c r="B184" s="10"/>
      <c r="C184" s="10"/>
      <c r="D184" s="4"/>
      <c r="E184" s="4"/>
      <c r="F184">
        <f>IF($B184="","",IF($C184="",$B184,$C184))</f>
      </c>
      <c r="G184" s="14">
        <f>IF(OR($A184="",$B184="",G$3=""),0,IF(OR($B184&gt;G$3+4,$F184&lt;G$3),0,NETWORKDAYS(MAX($B184,G$3),MIN($F184,G$3+4),'Public holidays'!$A$4:$A$60)*IF(AND($D184="Yes",$B184=$F184),0.5,1)))</f>
      </c>
      <c r="H184" s="14">
        <f>IF(OR($A184="",$B184="",H$3=""),0,IF(OR($B184&gt;H$3+4,$F184&lt;H$3),0,NETWORKDAYS(MAX($B184,H$3),MIN($F184,H$3+4),'Public holidays'!$A$4:$A$60)*IF(AND($D184="Yes",$B184=$F184),0.5,1)))</f>
      </c>
      <c r="I184" s="14">
        <f>IF(OR($A184="",$B184="",I$3=""),0,IF(OR($B184&gt;I$3+4,$F184&lt;I$3),0,NETWORKDAYS(MAX($B184,I$3),MIN($F184,I$3+4),'Public holidays'!$A$4:$A$60)*IF(AND($D184="Yes",$B184=$F184),0.5,1)))</f>
      </c>
      <c r="J184" s="14">
        <f>IF(OR($A184="",$B184="",J$3=""),0,IF(OR($B184&gt;J$3+4,$F184&lt;J$3),0,NETWORKDAYS(MAX($B184,J$3),MIN($F184,J$3+4),'Public holidays'!$A$4:$A$60)*IF(AND($D184="Yes",$B184=$F184),0.5,1)))</f>
      </c>
      <c r="K184" s="14">
        <f>IF(OR($A184="",$B184="",K$3=""),0,IF(OR($B184&gt;K$3+4,$F184&lt;K$3),0,NETWORKDAYS(MAX($B184,K$3),MIN($F184,K$3+4),'Public holidays'!$A$4:$A$60)*IF(AND($D184="Yes",$B184=$F184),0.5,1)))</f>
      </c>
      <c r="L184" s="14">
        <f>IF(OR($A184="",$B184="",L$3=""),0,IF(OR($B184&gt;L$3+4,$F184&lt;L$3),0,NETWORKDAYS(MAX($B184,L$3),MIN($F184,L$3+4),'Public holidays'!$A$4:$A$60)*IF(AND($D184="Yes",$B184=$F184),0.5,1)))</f>
      </c>
      <c r="M184" s="14">
        <f>IF(OR($A184="",$B184="",M$3=""),0,IF(OR($B184&gt;M$3+4,$F184&lt;M$3),0,NETWORKDAYS(MAX($B184,M$3),MIN($F184,M$3+4),'Public holidays'!$A$4:$A$60)*IF(AND($D184="Yes",$B184=$F184),0.5,1)))</f>
      </c>
      <c r="N184" s="14">
        <f>IF(OR($A184="",$B184="",N$3=""),0,IF(OR($B184&gt;N$3+4,$F184&lt;N$3),0,NETWORKDAYS(MAX($B184,N$3),MIN($F184,N$3+4),'Public holidays'!$A$4:$A$60)*IF(AND($D184="Yes",$B184=$F184),0.5,1)))</f>
      </c>
      <c r="O184" s="14">
        <f>IF(OR($A184="",$B184="",O$3=""),0,IF(OR($B184&gt;O$3+4,$F184&lt;O$3),0,NETWORKDAYS(MAX($B184,O$3),MIN($F184,O$3+4),'Public holidays'!$A$4:$A$60)*IF(AND($D184="Yes",$B184=$F184),0.5,1)))</f>
      </c>
      <c r="P184" s="14">
        <f>IF(OR($A184="",$B184="",P$3=""),0,IF(OR($B184&gt;P$3+4,$F184&lt;P$3),0,NETWORKDAYS(MAX($B184,P$3),MIN($F184,P$3+4),'Public holidays'!$A$4:$A$60)*IF(AND($D184="Yes",$B184=$F184),0.5,1)))</f>
      </c>
      <c r="Q184" s="14">
        <f>IF(OR($A184="",$B184="",Q$3=""),0,IF(OR($B184&gt;Q$3+4,$F184&lt;Q$3),0,NETWORKDAYS(MAX($B184,Q$3),MIN($F184,Q$3+4),'Public holidays'!$A$4:$A$60)*IF(AND($D184="Yes",$B184=$F184),0.5,1)))</f>
      </c>
      <c r="R184" s="14">
        <f>IF(OR($A184="",$B184="",R$3=""),0,IF(OR($B184&gt;R$3+4,$F184&lt;R$3),0,NETWORKDAYS(MAX($B184,R$3),MIN($F184,R$3+4),'Public holidays'!$A$4:$A$60)*IF(AND($D184="Yes",$B184=$F184),0.5,1)))</f>
      </c>
    </row>
    <row r="185" spans="1:18">
      <c r="A185" s="4"/>
      <c r="B185" s="10"/>
      <c r="C185" s="10"/>
      <c r="D185" s="4"/>
      <c r="E185" s="4"/>
      <c r="F185">
        <f>IF($B185="","",IF($C185="",$B185,$C185))</f>
      </c>
      <c r="G185" s="14">
        <f>IF(OR($A185="",$B185="",G$3=""),0,IF(OR($B185&gt;G$3+4,$F185&lt;G$3),0,NETWORKDAYS(MAX($B185,G$3),MIN($F185,G$3+4),'Public holidays'!$A$4:$A$60)*IF(AND($D185="Yes",$B185=$F185),0.5,1)))</f>
      </c>
      <c r="H185" s="14">
        <f>IF(OR($A185="",$B185="",H$3=""),0,IF(OR($B185&gt;H$3+4,$F185&lt;H$3),0,NETWORKDAYS(MAX($B185,H$3),MIN($F185,H$3+4),'Public holidays'!$A$4:$A$60)*IF(AND($D185="Yes",$B185=$F185),0.5,1)))</f>
      </c>
      <c r="I185" s="14">
        <f>IF(OR($A185="",$B185="",I$3=""),0,IF(OR($B185&gt;I$3+4,$F185&lt;I$3),0,NETWORKDAYS(MAX($B185,I$3),MIN($F185,I$3+4),'Public holidays'!$A$4:$A$60)*IF(AND($D185="Yes",$B185=$F185),0.5,1)))</f>
      </c>
      <c r="J185" s="14">
        <f>IF(OR($A185="",$B185="",J$3=""),0,IF(OR($B185&gt;J$3+4,$F185&lt;J$3),0,NETWORKDAYS(MAX($B185,J$3),MIN($F185,J$3+4),'Public holidays'!$A$4:$A$60)*IF(AND($D185="Yes",$B185=$F185),0.5,1)))</f>
      </c>
      <c r="K185" s="14">
        <f>IF(OR($A185="",$B185="",K$3=""),0,IF(OR($B185&gt;K$3+4,$F185&lt;K$3),0,NETWORKDAYS(MAX($B185,K$3),MIN($F185,K$3+4),'Public holidays'!$A$4:$A$60)*IF(AND($D185="Yes",$B185=$F185),0.5,1)))</f>
      </c>
      <c r="L185" s="14">
        <f>IF(OR($A185="",$B185="",L$3=""),0,IF(OR($B185&gt;L$3+4,$F185&lt;L$3),0,NETWORKDAYS(MAX($B185,L$3),MIN($F185,L$3+4),'Public holidays'!$A$4:$A$60)*IF(AND($D185="Yes",$B185=$F185),0.5,1)))</f>
      </c>
      <c r="M185" s="14">
        <f>IF(OR($A185="",$B185="",M$3=""),0,IF(OR($B185&gt;M$3+4,$F185&lt;M$3),0,NETWORKDAYS(MAX($B185,M$3),MIN($F185,M$3+4),'Public holidays'!$A$4:$A$60)*IF(AND($D185="Yes",$B185=$F185),0.5,1)))</f>
      </c>
      <c r="N185" s="14">
        <f>IF(OR($A185="",$B185="",N$3=""),0,IF(OR($B185&gt;N$3+4,$F185&lt;N$3),0,NETWORKDAYS(MAX($B185,N$3),MIN($F185,N$3+4),'Public holidays'!$A$4:$A$60)*IF(AND($D185="Yes",$B185=$F185),0.5,1)))</f>
      </c>
      <c r="O185" s="14">
        <f>IF(OR($A185="",$B185="",O$3=""),0,IF(OR($B185&gt;O$3+4,$F185&lt;O$3),0,NETWORKDAYS(MAX($B185,O$3),MIN($F185,O$3+4),'Public holidays'!$A$4:$A$60)*IF(AND($D185="Yes",$B185=$F185),0.5,1)))</f>
      </c>
      <c r="P185" s="14">
        <f>IF(OR($A185="",$B185="",P$3=""),0,IF(OR($B185&gt;P$3+4,$F185&lt;P$3),0,NETWORKDAYS(MAX($B185,P$3),MIN($F185,P$3+4),'Public holidays'!$A$4:$A$60)*IF(AND($D185="Yes",$B185=$F185),0.5,1)))</f>
      </c>
      <c r="Q185" s="14">
        <f>IF(OR($A185="",$B185="",Q$3=""),0,IF(OR($B185&gt;Q$3+4,$F185&lt;Q$3),0,NETWORKDAYS(MAX($B185,Q$3),MIN($F185,Q$3+4),'Public holidays'!$A$4:$A$60)*IF(AND($D185="Yes",$B185=$F185),0.5,1)))</f>
      </c>
      <c r="R185" s="14">
        <f>IF(OR($A185="",$B185="",R$3=""),0,IF(OR($B185&gt;R$3+4,$F185&lt;R$3),0,NETWORKDAYS(MAX($B185,R$3),MIN($F185,R$3+4),'Public holidays'!$A$4:$A$60)*IF(AND($D185="Yes",$B185=$F185),0.5,1)))</f>
      </c>
    </row>
    <row r="186" spans="1:18">
      <c r="A186" s="4"/>
      <c r="B186" s="10"/>
      <c r="C186" s="10"/>
      <c r="D186" s="4"/>
      <c r="E186" s="4"/>
      <c r="F186">
        <f>IF($B186="","",IF($C186="",$B186,$C186))</f>
      </c>
      <c r="G186" s="14">
        <f>IF(OR($A186="",$B186="",G$3=""),0,IF(OR($B186&gt;G$3+4,$F186&lt;G$3),0,NETWORKDAYS(MAX($B186,G$3),MIN($F186,G$3+4),'Public holidays'!$A$4:$A$60)*IF(AND($D186="Yes",$B186=$F186),0.5,1)))</f>
      </c>
      <c r="H186" s="14">
        <f>IF(OR($A186="",$B186="",H$3=""),0,IF(OR($B186&gt;H$3+4,$F186&lt;H$3),0,NETWORKDAYS(MAX($B186,H$3),MIN($F186,H$3+4),'Public holidays'!$A$4:$A$60)*IF(AND($D186="Yes",$B186=$F186),0.5,1)))</f>
      </c>
      <c r="I186" s="14">
        <f>IF(OR($A186="",$B186="",I$3=""),0,IF(OR($B186&gt;I$3+4,$F186&lt;I$3),0,NETWORKDAYS(MAX($B186,I$3),MIN($F186,I$3+4),'Public holidays'!$A$4:$A$60)*IF(AND($D186="Yes",$B186=$F186),0.5,1)))</f>
      </c>
      <c r="J186" s="14">
        <f>IF(OR($A186="",$B186="",J$3=""),0,IF(OR($B186&gt;J$3+4,$F186&lt;J$3),0,NETWORKDAYS(MAX($B186,J$3),MIN($F186,J$3+4),'Public holidays'!$A$4:$A$60)*IF(AND($D186="Yes",$B186=$F186),0.5,1)))</f>
      </c>
      <c r="K186" s="14">
        <f>IF(OR($A186="",$B186="",K$3=""),0,IF(OR($B186&gt;K$3+4,$F186&lt;K$3),0,NETWORKDAYS(MAX($B186,K$3),MIN($F186,K$3+4),'Public holidays'!$A$4:$A$60)*IF(AND($D186="Yes",$B186=$F186),0.5,1)))</f>
      </c>
      <c r="L186" s="14">
        <f>IF(OR($A186="",$B186="",L$3=""),0,IF(OR($B186&gt;L$3+4,$F186&lt;L$3),0,NETWORKDAYS(MAX($B186,L$3),MIN($F186,L$3+4),'Public holidays'!$A$4:$A$60)*IF(AND($D186="Yes",$B186=$F186),0.5,1)))</f>
      </c>
      <c r="M186" s="14">
        <f>IF(OR($A186="",$B186="",M$3=""),0,IF(OR($B186&gt;M$3+4,$F186&lt;M$3),0,NETWORKDAYS(MAX($B186,M$3),MIN($F186,M$3+4),'Public holidays'!$A$4:$A$60)*IF(AND($D186="Yes",$B186=$F186),0.5,1)))</f>
      </c>
      <c r="N186" s="14">
        <f>IF(OR($A186="",$B186="",N$3=""),0,IF(OR($B186&gt;N$3+4,$F186&lt;N$3),0,NETWORKDAYS(MAX($B186,N$3),MIN($F186,N$3+4),'Public holidays'!$A$4:$A$60)*IF(AND($D186="Yes",$B186=$F186),0.5,1)))</f>
      </c>
      <c r="O186" s="14">
        <f>IF(OR($A186="",$B186="",O$3=""),0,IF(OR($B186&gt;O$3+4,$F186&lt;O$3),0,NETWORKDAYS(MAX($B186,O$3),MIN($F186,O$3+4),'Public holidays'!$A$4:$A$60)*IF(AND($D186="Yes",$B186=$F186),0.5,1)))</f>
      </c>
      <c r="P186" s="14">
        <f>IF(OR($A186="",$B186="",P$3=""),0,IF(OR($B186&gt;P$3+4,$F186&lt;P$3),0,NETWORKDAYS(MAX($B186,P$3),MIN($F186,P$3+4),'Public holidays'!$A$4:$A$60)*IF(AND($D186="Yes",$B186=$F186),0.5,1)))</f>
      </c>
      <c r="Q186" s="14">
        <f>IF(OR($A186="",$B186="",Q$3=""),0,IF(OR($B186&gt;Q$3+4,$F186&lt;Q$3),0,NETWORKDAYS(MAX($B186,Q$3),MIN($F186,Q$3+4),'Public holidays'!$A$4:$A$60)*IF(AND($D186="Yes",$B186=$F186),0.5,1)))</f>
      </c>
      <c r="R186" s="14">
        <f>IF(OR($A186="",$B186="",R$3=""),0,IF(OR($B186&gt;R$3+4,$F186&lt;R$3),0,NETWORKDAYS(MAX($B186,R$3),MIN($F186,R$3+4),'Public holidays'!$A$4:$A$60)*IF(AND($D186="Yes",$B186=$F186),0.5,1)))</f>
      </c>
    </row>
    <row r="187" spans="1:18">
      <c r="A187" s="4"/>
      <c r="B187" s="10"/>
      <c r="C187" s="10"/>
      <c r="D187" s="4"/>
      <c r="E187" s="4"/>
      <c r="F187">
        <f>IF($B187="","",IF($C187="",$B187,$C187))</f>
      </c>
      <c r="G187" s="14">
        <f>IF(OR($A187="",$B187="",G$3=""),0,IF(OR($B187&gt;G$3+4,$F187&lt;G$3),0,NETWORKDAYS(MAX($B187,G$3),MIN($F187,G$3+4),'Public holidays'!$A$4:$A$60)*IF(AND($D187="Yes",$B187=$F187),0.5,1)))</f>
      </c>
      <c r="H187" s="14">
        <f>IF(OR($A187="",$B187="",H$3=""),0,IF(OR($B187&gt;H$3+4,$F187&lt;H$3),0,NETWORKDAYS(MAX($B187,H$3),MIN($F187,H$3+4),'Public holidays'!$A$4:$A$60)*IF(AND($D187="Yes",$B187=$F187),0.5,1)))</f>
      </c>
      <c r="I187" s="14">
        <f>IF(OR($A187="",$B187="",I$3=""),0,IF(OR($B187&gt;I$3+4,$F187&lt;I$3),0,NETWORKDAYS(MAX($B187,I$3),MIN($F187,I$3+4),'Public holidays'!$A$4:$A$60)*IF(AND($D187="Yes",$B187=$F187),0.5,1)))</f>
      </c>
      <c r="J187" s="14">
        <f>IF(OR($A187="",$B187="",J$3=""),0,IF(OR($B187&gt;J$3+4,$F187&lt;J$3),0,NETWORKDAYS(MAX($B187,J$3),MIN($F187,J$3+4),'Public holidays'!$A$4:$A$60)*IF(AND($D187="Yes",$B187=$F187),0.5,1)))</f>
      </c>
      <c r="K187" s="14">
        <f>IF(OR($A187="",$B187="",K$3=""),0,IF(OR($B187&gt;K$3+4,$F187&lt;K$3),0,NETWORKDAYS(MAX($B187,K$3),MIN($F187,K$3+4),'Public holidays'!$A$4:$A$60)*IF(AND($D187="Yes",$B187=$F187),0.5,1)))</f>
      </c>
      <c r="L187" s="14">
        <f>IF(OR($A187="",$B187="",L$3=""),0,IF(OR($B187&gt;L$3+4,$F187&lt;L$3),0,NETWORKDAYS(MAX($B187,L$3),MIN($F187,L$3+4),'Public holidays'!$A$4:$A$60)*IF(AND($D187="Yes",$B187=$F187),0.5,1)))</f>
      </c>
      <c r="M187" s="14">
        <f>IF(OR($A187="",$B187="",M$3=""),0,IF(OR($B187&gt;M$3+4,$F187&lt;M$3),0,NETWORKDAYS(MAX($B187,M$3),MIN($F187,M$3+4),'Public holidays'!$A$4:$A$60)*IF(AND($D187="Yes",$B187=$F187),0.5,1)))</f>
      </c>
      <c r="N187" s="14">
        <f>IF(OR($A187="",$B187="",N$3=""),0,IF(OR($B187&gt;N$3+4,$F187&lt;N$3),0,NETWORKDAYS(MAX($B187,N$3),MIN($F187,N$3+4),'Public holidays'!$A$4:$A$60)*IF(AND($D187="Yes",$B187=$F187),0.5,1)))</f>
      </c>
      <c r="O187" s="14">
        <f>IF(OR($A187="",$B187="",O$3=""),0,IF(OR($B187&gt;O$3+4,$F187&lt;O$3),0,NETWORKDAYS(MAX($B187,O$3),MIN($F187,O$3+4),'Public holidays'!$A$4:$A$60)*IF(AND($D187="Yes",$B187=$F187),0.5,1)))</f>
      </c>
      <c r="P187" s="14">
        <f>IF(OR($A187="",$B187="",P$3=""),0,IF(OR($B187&gt;P$3+4,$F187&lt;P$3),0,NETWORKDAYS(MAX($B187,P$3),MIN($F187,P$3+4),'Public holidays'!$A$4:$A$60)*IF(AND($D187="Yes",$B187=$F187),0.5,1)))</f>
      </c>
      <c r="Q187" s="14">
        <f>IF(OR($A187="",$B187="",Q$3=""),0,IF(OR($B187&gt;Q$3+4,$F187&lt;Q$3),0,NETWORKDAYS(MAX($B187,Q$3),MIN($F187,Q$3+4),'Public holidays'!$A$4:$A$60)*IF(AND($D187="Yes",$B187=$F187),0.5,1)))</f>
      </c>
      <c r="R187" s="14">
        <f>IF(OR($A187="",$B187="",R$3=""),0,IF(OR($B187&gt;R$3+4,$F187&lt;R$3),0,NETWORKDAYS(MAX($B187,R$3),MIN($F187,R$3+4),'Public holidays'!$A$4:$A$60)*IF(AND($D187="Yes",$B187=$F187),0.5,1)))</f>
      </c>
    </row>
    <row r="188" spans="1:18">
      <c r="A188" s="4"/>
      <c r="B188" s="10"/>
      <c r="C188" s="10"/>
      <c r="D188" s="4"/>
      <c r="E188" s="4"/>
      <c r="F188">
        <f>IF($B188="","",IF($C188="",$B188,$C188))</f>
      </c>
      <c r="G188" s="14">
        <f>IF(OR($A188="",$B188="",G$3=""),0,IF(OR($B188&gt;G$3+4,$F188&lt;G$3),0,NETWORKDAYS(MAX($B188,G$3),MIN($F188,G$3+4),'Public holidays'!$A$4:$A$60)*IF(AND($D188="Yes",$B188=$F188),0.5,1)))</f>
      </c>
      <c r="H188" s="14">
        <f>IF(OR($A188="",$B188="",H$3=""),0,IF(OR($B188&gt;H$3+4,$F188&lt;H$3),0,NETWORKDAYS(MAX($B188,H$3),MIN($F188,H$3+4),'Public holidays'!$A$4:$A$60)*IF(AND($D188="Yes",$B188=$F188),0.5,1)))</f>
      </c>
      <c r="I188" s="14">
        <f>IF(OR($A188="",$B188="",I$3=""),0,IF(OR($B188&gt;I$3+4,$F188&lt;I$3),0,NETWORKDAYS(MAX($B188,I$3),MIN($F188,I$3+4),'Public holidays'!$A$4:$A$60)*IF(AND($D188="Yes",$B188=$F188),0.5,1)))</f>
      </c>
      <c r="J188" s="14">
        <f>IF(OR($A188="",$B188="",J$3=""),0,IF(OR($B188&gt;J$3+4,$F188&lt;J$3),0,NETWORKDAYS(MAX($B188,J$3),MIN($F188,J$3+4),'Public holidays'!$A$4:$A$60)*IF(AND($D188="Yes",$B188=$F188),0.5,1)))</f>
      </c>
      <c r="K188" s="14">
        <f>IF(OR($A188="",$B188="",K$3=""),0,IF(OR($B188&gt;K$3+4,$F188&lt;K$3),0,NETWORKDAYS(MAX($B188,K$3),MIN($F188,K$3+4),'Public holidays'!$A$4:$A$60)*IF(AND($D188="Yes",$B188=$F188),0.5,1)))</f>
      </c>
      <c r="L188" s="14">
        <f>IF(OR($A188="",$B188="",L$3=""),0,IF(OR($B188&gt;L$3+4,$F188&lt;L$3),0,NETWORKDAYS(MAX($B188,L$3),MIN($F188,L$3+4),'Public holidays'!$A$4:$A$60)*IF(AND($D188="Yes",$B188=$F188),0.5,1)))</f>
      </c>
      <c r="M188" s="14">
        <f>IF(OR($A188="",$B188="",M$3=""),0,IF(OR($B188&gt;M$3+4,$F188&lt;M$3),0,NETWORKDAYS(MAX($B188,M$3),MIN($F188,M$3+4),'Public holidays'!$A$4:$A$60)*IF(AND($D188="Yes",$B188=$F188),0.5,1)))</f>
      </c>
      <c r="N188" s="14">
        <f>IF(OR($A188="",$B188="",N$3=""),0,IF(OR($B188&gt;N$3+4,$F188&lt;N$3),0,NETWORKDAYS(MAX($B188,N$3),MIN($F188,N$3+4),'Public holidays'!$A$4:$A$60)*IF(AND($D188="Yes",$B188=$F188),0.5,1)))</f>
      </c>
      <c r="O188" s="14">
        <f>IF(OR($A188="",$B188="",O$3=""),0,IF(OR($B188&gt;O$3+4,$F188&lt;O$3),0,NETWORKDAYS(MAX($B188,O$3),MIN($F188,O$3+4),'Public holidays'!$A$4:$A$60)*IF(AND($D188="Yes",$B188=$F188),0.5,1)))</f>
      </c>
      <c r="P188" s="14">
        <f>IF(OR($A188="",$B188="",P$3=""),0,IF(OR($B188&gt;P$3+4,$F188&lt;P$3),0,NETWORKDAYS(MAX($B188,P$3),MIN($F188,P$3+4),'Public holidays'!$A$4:$A$60)*IF(AND($D188="Yes",$B188=$F188),0.5,1)))</f>
      </c>
      <c r="Q188" s="14">
        <f>IF(OR($A188="",$B188="",Q$3=""),0,IF(OR($B188&gt;Q$3+4,$F188&lt;Q$3),0,NETWORKDAYS(MAX($B188,Q$3),MIN($F188,Q$3+4),'Public holidays'!$A$4:$A$60)*IF(AND($D188="Yes",$B188=$F188),0.5,1)))</f>
      </c>
      <c r="R188" s="14">
        <f>IF(OR($A188="",$B188="",R$3=""),0,IF(OR($B188&gt;R$3+4,$F188&lt;R$3),0,NETWORKDAYS(MAX($B188,R$3),MIN($F188,R$3+4),'Public holidays'!$A$4:$A$60)*IF(AND($D188="Yes",$B188=$F188),0.5,1)))</f>
      </c>
    </row>
    <row r="189" spans="1:18">
      <c r="A189" s="4"/>
      <c r="B189" s="10"/>
      <c r="C189" s="10"/>
      <c r="D189" s="4"/>
      <c r="E189" s="4"/>
      <c r="F189">
        <f>IF($B189="","",IF($C189="",$B189,$C189))</f>
      </c>
      <c r="G189" s="14">
        <f>IF(OR($A189="",$B189="",G$3=""),0,IF(OR($B189&gt;G$3+4,$F189&lt;G$3),0,NETWORKDAYS(MAX($B189,G$3),MIN($F189,G$3+4),'Public holidays'!$A$4:$A$60)*IF(AND($D189="Yes",$B189=$F189),0.5,1)))</f>
      </c>
      <c r="H189" s="14">
        <f>IF(OR($A189="",$B189="",H$3=""),0,IF(OR($B189&gt;H$3+4,$F189&lt;H$3),0,NETWORKDAYS(MAX($B189,H$3),MIN($F189,H$3+4),'Public holidays'!$A$4:$A$60)*IF(AND($D189="Yes",$B189=$F189),0.5,1)))</f>
      </c>
      <c r="I189" s="14">
        <f>IF(OR($A189="",$B189="",I$3=""),0,IF(OR($B189&gt;I$3+4,$F189&lt;I$3),0,NETWORKDAYS(MAX($B189,I$3),MIN($F189,I$3+4),'Public holidays'!$A$4:$A$60)*IF(AND($D189="Yes",$B189=$F189),0.5,1)))</f>
      </c>
      <c r="J189" s="14">
        <f>IF(OR($A189="",$B189="",J$3=""),0,IF(OR($B189&gt;J$3+4,$F189&lt;J$3),0,NETWORKDAYS(MAX($B189,J$3),MIN($F189,J$3+4),'Public holidays'!$A$4:$A$60)*IF(AND($D189="Yes",$B189=$F189),0.5,1)))</f>
      </c>
      <c r="K189" s="14">
        <f>IF(OR($A189="",$B189="",K$3=""),0,IF(OR($B189&gt;K$3+4,$F189&lt;K$3),0,NETWORKDAYS(MAX($B189,K$3),MIN($F189,K$3+4),'Public holidays'!$A$4:$A$60)*IF(AND($D189="Yes",$B189=$F189),0.5,1)))</f>
      </c>
      <c r="L189" s="14">
        <f>IF(OR($A189="",$B189="",L$3=""),0,IF(OR($B189&gt;L$3+4,$F189&lt;L$3),0,NETWORKDAYS(MAX($B189,L$3),MIN($F189,L$3+4),'Public holidays'!$A$4:$A$60)*IF(AND($D189="Yes",$B189=$F189),0.5,1)))</f>
      </c>
      <c r="M189" s="14">
        <f>IF(OR($A189="",$B189="",M$3=""),0,IF(OR($B189&gt;M$3+4,$F189&lt;M$3),0,NETWORKDAYS(MAX($B189,M$3),MIN($F189,M$3+4),'Public holidays'!$A$4:$A$60)*IF(AND($D189="Yes",$B189=$F189),0.5,1)))</f>
      </c>
      <c r="N189" s="14">
        <f>IF(OR($A189="",$B189="",N$3=""),0,IF(OR($B189&gt;N$3+4,$F189&lt;N$3),0,NETWORKDAYS(MAX($B189,N$3),MIN($F189,N$3+4),'Public holidays'!$A$4:$A$60)*IF(AND($D189="Yes",$B189=$F189),0.5,1)))</f>
      </c>
      <c r="O189" s="14">
        <f>IF(OR($A189="",$B189="",O$3=""),0,IF(OR($B189&gt;O$3+4,$F189&lt;O$3),0,NETWORKDAYS(MAX($B189,O$3),MIN($F189,O$3+4),'Public holidays'!$A$4:$A$60)*IF(AND($D189="Yes",$B189=$F189),0.5,1)))</f>
      </c>
      <c r="P189" s="14">
        <f>IF(OR($A189="",$B189="",P$3=""),0,IF(OR($B189&gt;P$3+4,$F189&lt;P$3),0,NETWORKDAYS(MAX($B189,P$3),MIN($F189,P$3+4),'Public holidays'!$A$4:$A$60)*IF(AND($D189="Yes",$B189=$F189),0.5,1)))</f>
      </c>
      <c r="Q189" s="14">
        <f>IF(OR($A189="",$B189="",Q$3=""),0,IF(OR($B189&gt;Q$3+4,$F189&lt;Q$3),0,NETWORKDAYS(MAX($B189,Q$3),MIN($F189,Q$3+4),'Public holidays'!$A$4:$A$60)*IF(AND($D189="Yes",$B189=$F189),0.5,1)))</f>
      </c>
      <c r="R189" s="14">
        <f>IF(OR($A189="",$B189="",R$3=""),0,IF(OR($B189&gt;R$3+4,$F189&lt;R$3),0,NETWORKDAYS(MAX($B189,R$3),MIN($F189,R$3+4),'Public holidays'!$A$4:$A$60)*IF(AND($D189="Yes",$B189=$F189),0.5,1)))</f>
      </c>
    </row>
    <row r="190" spans="1:18">
      <c r="A190" s="4"/>
      <c r="B190" s="10"/>
      <c r="C190" s="10"/>
      <c r="D190" s="4"/>
      <c r="E190" s="4"/>
      <c r="F190">
        <f>IF($B190="","",IF($C190="",$B190,$C190))</f>
      </c>
      <c r="G190" s="14">
        <f>IF(OR($A190="",$B190="",G$3=""),0,IF(OR($B190&gt;G$3+4,$F190&lt;G$3),0,NETWORKDAYS(MAX($B190,G$3),MIN($F190,G$3+4),'Public holidays'!$A$4:$A$60)*IF(AND($D190="Yes",$B190=$F190),0.5,1)))</f>
      </c>
      <c r="H190" s="14">
        <f>IF(OR($A190="",$B190="",H$3=""),0,IF(OR($B190&gt;H$3+4,$F190&lt;H$3),0,NETWORKDAYS(MAX($B190,H$3),MIN($F190,H$3+4),'Public holidays'!$A$4:$A$60)*IF(AND($D190="Yes",$B190=$F190),0.5,1)))</f>
      </c>
      <c r="I190" s="14">
        <f>IF(OR($A190="",$B190="",I$3=""),0,IF(OR($B190&gt;I$3+4,$F190&lt;I$3),0,NETWORKDAYS(MAX($B190,I$3),MIN($F190,I$3+4),'Public holidays'!$A$4:$A$60)*IF(AND($D190="Yes",$B190=$F190),0.5,1)))</f>
      </c>
      <c r="J190" s="14">
        <f>IF(OR($A190="",$B190="",J$3=""),0,IF(OR($B190&gt;J$3+4,$F190&lt;J$3),0,NETWORKDAYS(MAX($B190,J$3),MIN($F190,J$3+4),'Public holidays'!$A$4:$A$60)*IF(AND($D190="Yes",$B190=$F190),0.5,1)))</f>
      </c>
      <c r="K190" s="14">
        <f>IF(OR($A190="",$B190="",K$3=""),0,IF(OR($B190&gt;K$3+4,$F190&lt;K$3),0,NETWORKDAYS(MAX($B190,K$3),MIN($F190,K$3+4),'Public holidays'!$A$4:$A$60)*IF(AND($D190="Yes",$B190=$F190),0.5,1)))</f>
      </c>
      <c r="L190" s="14">
        <f>IF(OR($A190="",$B190="",L$3=""),0,IF(OR($B190&gt;L$3+4,$F190&lt;L$3),0,NETWORKDAYS(MAX($B190,L$3),MIN($F190,L$3+4),'Public holidays'!$A$4:$A$60)*IF(AND($D190="Yes",$B190=$F190),0.5,1)))</f>
      </c>
      <c r="M190" s="14">
        <f>IF(OR($A190="",$B190="",M$3=""),0,IF(OR($B190&gt;M$3+4,$F190&lt;M$3),0,NETWORKDAYS(MAX($B190,M$3),MIN($F190,M$3+4),'Public holidays'!$A$4:$A$60)*IF(AND($D190="Yes",$B190=$F190),0.5,1)))</f>
      </c>
      <c r="N190" s="14">
        <f>IF(OR($A190="",$B190="",N$3=""),0,IF(OR($B190&gt;N$3+4,$F190&lt;N$3),0,NETWORKDAYS(MAX($B190,N$3),MIN($F190,N$3+4),'Public holidays'!$A$4:$A$60)*IF(AND($D190="Yes",$B190=$F190),0.5,1)))</f>
      </c>
      <c r="O190" s="14">
        <f>IF(OR($A190="",$B190="",O$3=""),0,IF(OR($B190&gt;O$3+4,$F190&lt;O$3),0,NETWORKDAYS(MAX($B190,O$3),MIN($F190,O$3+4),'Public holidays'!$A$4:$A$60)*IF(AND($D190="Yes",$B190=$F190),0.5,1)))</f>
      </c>
      <c r="P190" s="14">
        <f>IF(OR($A190="",$B190="",P$3=""),0,IF(OR($B190&gt;P$3+4,$F190&lt;P$3),0,NETWORKDAYS(MAX($B190,P$3),MIN($F190,P$3+4),'Public holidays'!$A$4:$A$60)*IF(AND($D190="Yes",$B190=$F190),0.5,1)))</f>
      </c>
      <c r="Q190" s="14">
        <f>IF(OR($A190="",$B190="",Q$3=""),0,IF(OR($B190&gt;Q$3+4,$F190&lt;Q$3),0,NETWORKDAYS(MAX($B190,Q$3),MIN($F190,Q$3+4),'Public holidays'!$A$4:$A$60)*IF(AND($D190="Yes",$B190=$F190),0.5,1)))</f>
      </c>
      <c r="R190" s="14">
        <f>IF(OR($A190="",$B190="",R$3=""),0,IF(OR($B190&gt;R$3+4,$F190&lt;R$3),0,NETWORKDAYS(MAX($B190,R$3),MIN($F190,R$3+4),'Public holidays'!$A$4:$A$60)*IF(AND($D190="Yes",$B190=$F190),0.5,1)))</f>
      </c>
    </row>
    <row r="191" spans="1:18">
      <c r="A191" s="4"/>
      <c r="B191" s="10"/>
      <c r="C191" s="10"/>
      <c r="D191" s="4"/>
      <c r="E191" s="4"/>
      <c r="F191">
        <f>IF($B191="","",IF($C191="",$B191,$C191))</f>
      </c>
      <c r="G191" s="14">
        <f>IF(OR($A191="",$B191="",G$3=""),0,IF(OR($B191&gt;G$3+4,$F191&lt;G$3),0,NETWORKDAYS(MAX($B191,G$3),MIN($F191,G$3+4),'Public holidays'!$A$4:$A$60)*IF(AND($D191="Yes",$B191=$F191),0.5,1)))</f>
      </c>
      <c r="H191" s="14">
        <f>IF(OR($A191="",$B191="",H$3=""),0,IF(OR($B191&gt;H$3+4,$F191&lt;H$3),0,NETWORKDAYS(MAX($B191,H$3),MIN($F191,H$3+4),'Public holidays'!$A$4:$A$60)*IF(AND($D191="Yes",$B191=$F191),0.5,1)))</f>
      </c>
      <c r="I191" s="14">
        <f>IF(OR($A191="",$B191="",I$3=""),0,IF(OR($B191&gt;I$3+4,$F191&lt;I$3),0,NETWORKDAYS(MAX($B191,I$3),MIN($F191,I$3+4),'Public holidays'!$A$4:$A$60)*IF(AND($D191="Yes",$B191=$F191),0.5,1)))</f>
      </c>
      <c r="J191" s="14">
        <f>IF(OR($A191="",$B191="",J$3=""),0,IF(OR($B191&gt;J$3+4,$F191&lt;J$3),0,NETWORKDAYS(MAX($B191,J$3),MIN($F191,J$3+4),'Public holidays'!$A$4:$A$60)*IF(AND($D191="Yes",$B191=$F191),0.5,1)))</f>
      </c>
      <c r="K191" s="14">
        <f>IF(OR($A191="",$B191="",K$3=""),0,IF(OR($B191&gt;K$3+4,$F191&lt;K$3),0,NETWORKDAYS(MAX($B191,K$3),MIN($F191,K$3+4),'Public holidays'!$A$4:$A$60)*IF(AND($D191="Yes",$B191=$F191),0.5,1)))</f>
      </c>
      <c r="L191" s="14">
        <f>IF(OR($A191="",$B191="",L$3=""),0,IF(OR($B191&gt;L$3+4,$F191&lt;L$3),0,NETWORKDAYS(MAX($B191,L$3),MIN($F191,L$3+4),'Public holidays'!$A$4:$A$60)*IF(AND($D191="Yes",$B191=$F191),0.5,1)))</f>
      </c>
      <c r="M191" s="14">
        <f>IF(OR($A191="",$B191="",M$3=""),0,IF(OR($B191&gt;M$3+4,$F191&lt;M$3),0,NETWORKDAYS(MAX($B191,M$3),MIN($F191,M$3+4),'Public holidays'!$A$4:$A$60)*IF(AND($D191="Yes",$B191=$F191),0.5,1)))</f>
      </c>
      <c r="N191" s="14">
        <f>IF(OR($A191="",$B191="",N$3=""),0,IF(OR($B191&gt;N$3+4,$F191&lt;N$3),0,NETWORKDAYS(MAX($B191,N$3),MIN($F191,N$3+4),'Public holidays'!$A$4:$A$60)*IF(AND($D191="Yes",$B191=$F191),0.5,1)))</f>
      </c>
      <c r="O191" s="14">
        <f>IF(OR($A191="",$B191="",O$3=""),0,IF(OR($B191&gt;O$3+4,$F191&lt;O$3),0,NETWORKDAYS(MAX($B191,O$3),MIN($F191,O$3+4),'Public holidays'!$A$4:$A$60)*IF(AND($D191="Yes",$B191=$F191),0.5,1)))</f>
      </c>
      <c r="P191" s="14">
        <f>IF(OR($A191="",$B191="",P$3=""),0,IF(OR($B191&gt;P$3+4,$F191&lt;P$3),0,NETWORKDAYS(MAX($B191,P$3),MIN($F191,P$3+4),'Public holidays'!$A$4:$A$60)*IF(AND($D191="Yes",$B191=$F191),0.5,1)))</f>
      </c>
      <c r="Q191" s="14">
        <f>IF(OR($A191="",$B191="",Q$3=""),0,IF(OR($B191&gt;Q$3+4,$F191&lt;Q$3),0,NETWORKDAYS(MAX($B191,Q$3),MIN($F191,Q$3+4),'Public holidays'!$A$4:$A$60)*IF(AND($D191="Yes",$B191=$F191),0.5,1)))</f>
      </c>
      <c r="R191" s="14">
        <f>IF(OR($A191="",$B191="",R$3=""),0,IF(OR($B191&gt;R$3+4,$F191&lt;R$3),0,NETWORKDAYS(MAX($B191,R$3),MIN($F191,R$3+4),'Public holidays'!$A$4:$A$60)*IF(AND($D191="Yes",$B191=$F191),0.5,1)))</f>
      </c>
    </row>
    <row r="192" spans="1:18">
      <c r="A192" s="4"/>
      <c r="B192" s="10"/>
      <c r="C192" s="10"/>
      <c r="D192" s="4"/>
      <c r="E192" s="4"/>
      <c r="F192">
        <f>IF($B192="","",IF($C192="",$B192,$C192))</f>
      </c>
      <c r="G192" s="14">
        <f>IF(OR($A192="",$B192="",G$3=""),0,IF(OR($B192&gt;G$3+4,$F192&lt;G$3),0,NETWORKDAYS(MAX($B192,G$3),MIN($F192,G$3+4),'Public holidays'!$A$4:$A$60)*IF(AND($D192="Yes",$B192=$F192),0.5,1)))</f>
      </c>
      <c r="H192" s="14">
        <f>IF(OR($A192="",$B192="",H$3=""),0,IF(OR($B192&gt;H$3+4,$F192&lt;H$3),0,NETWORKDAYS(MAX($B192,H$3),MIN($F192,H$3+4),'Public holidays'!$A$4:$A$60)*IF(AND($D192="Yes",$B192=$F192),0.5,1)))</f>
      </c>
      <c r="I192" s="14">
        <f>IF(OR($A192="",$B192="",I$3=""),0,IF(OR($B192&gt;I$3+4,$F192&lt;I$3),0,NETWORKDAYS(MAX($B192,I$3),MIN($F192,I$3+4),'Public holidays'!$A$4:$A$60)*IF(AND($D192="Yes",$B192=$F192),0.5,1)))</f>
      </c>
      <c r="J192" s="14">
        <f>IF(OR($A192="",$B192="",J$3=""),0,IF(OR($B192&gt;J$3+4,$F192&lt;J$3),0,NETWORKDAYS(MAX($B192,J$3),MIN($F192,J$3+4),'Public holidays'!$A$4:$A$60)*IF(AND($D192="Yes",$B192=$F192),0.5,1)))</f>
      </c>
      <c r="K192" s="14">
        <f>IF(OR($A192="",$B192="",K$3=""),0,IF(OR($B192&gt;K$3+4,$F192&lt;K$3),0,NETWORKDAYS(MAX($B192,K$3),MIN($F192,K$3+4),'Public holidays'!$A$4:$A$60)*IF(AND($D192="Yes",$B192=$F192),0.5,1)))</f>
      </c>
      <c r="L192" s="14">
        <f>IF(OR($A192="",$B192="",L$3=""),0,IF(OR($B192&gt;L$3+4,$F192&lt;L$3),0,NETWORKDAYS(MAX($B192,L$3),MIN($F192,L$3+4),'Public holidays'!$A$4:$A$60)*IF(AND($D192="Yes",$B192=$F192),0.5,1)))</f>
      </c>
      <c r="M192" s="14">
        <f>IF(OR($A192="",$B192="",M$3=""),0,IF(OR($B192&gt;M$3+4,$F192&lt;M$3),0,NETWORKDAYS(MAX($B192,M$3),MIN($F192,M$3+4),'Public holidays'!$A$4:$A$60)*IF(AND($D192="Yes",$B192=$F192),0.5,1)))</f>
      </c>
      <c r="N192" s="14">
        <f>IF(OR($A192="",$B192="",N$3=""),0,IF(OR($B192&gt;N$3+4,$F192&lt;N$3),0,NETWORKDAYS(MAX($B192,N$3),MIN($F192,N$3+4),'Public holidays'!$A$4:$A$60)*IF(AND($D192="Yes",$B192=$F192),0.5,1)))</f>
      </c>
      <c r="O192" s="14">
        <f>IF(OR($A192="",$B192="",O$3=""),0,IF(OR($B192&gt;O$3+4,$F192&lt;O$3),0,NETWORKDAYS(MAX($B192,O$3),MIN($F192,O$3+4),'Public holidays'!$A$4:$A$60)*IF(AND($D192="Yes",$B192=$F192),0.5,1)))</f>
      </c>
      <c r="P192" s="14">
        <f>IF(OR($A192="",$B192="",P$3=""),0,IF(OR($B192&gt;P$3+4,$F192&lt;P$3),0,NETWORKDAYS(MAX($B192,P$3),MIN($F192,P$3+4),'Public holidays'!$A$4:$A$60)*IF(AND($D192="Yes",$B192=$F192),0.5,1)))</f>
      </c>
      <c r="Q192" s="14">
        <f>IF(OR($A192="",$B192="",Q$3=""),0,IF(OR($B192&gt;Q$3+4,$F192&lt;Q$3),0,NETWORKDAYS(MAX($B192,Q$3),MIN($F192,Q$3+4),'Public holidays'!$A$4:$A$60)*IF(AND($D192="Yes",$B192=$F192),0.5,1)))</f>
      </c>
      <c r="R192" s="14">
        <f>IF(OR($A192="",$B192="",R$3=""),0,IF(OR($B192&gt;R$3+4,$F192&lt;R$3),0,NETWORKDAYS(MAX($B192,R$3),MIN($F192,R$3+4),'Public holidays'!$A$4:$A$60)*IF(AND($D192="Yes",$B192=$F192),0.5,1)))</f>
      </c>
    </row>
    <row r="193" spans="1:18">
      <c r="A193" s="4"/>
      <c r="B193" s="10"/>
      <c r="C193" s="10"/>
      <c r="D193" s="4"/>
      <c r="E193" s="4"/>
      <c r="F193">
        <f>IF($B193="","",IF($C193="",$B193,$C193))</f>
      </c>
      <c r="G193" s="14">
        <f>IF(OR($A193="",$B193="",G$3=""),0,IF(OR($B193&gt;G$3+4,$F193&lt;G$3),0,NETWORKDAYS(MAX($B193,G$3),MIN($F193,G$3+4),'Public holidays'!$A$4:$A$60)*IF(AND($D193="Yes",$B193=$F193),0.5,1)))</f>
      </c>
      <c r="H193" s="14">
        <f>IF(OR($A193="",$B193="",H$3=""),0,IF(OR($B193&gt;H$3+4,$F193&lt;H$3),0,NETWORKDAYS(MAX($B193,H$3),MIN($F193,H$3+4),'Public holidays'!$A$4:$A$60)*IF(AND($D193="Yes",$B193=$F193),0.5,1)))</f>
      </c>
      <c r="I193" s="14">
        <f>IF(OR($A193="",$B193="",I$3=""),0,IF(OR($B193&gt;I$3+4,$F193&lt;I$3),0,NETWORKDAYS(MAX($B193,I$3),MIN($F193,I$3+4),'Public holidays'!$A$4:$A$60)*IF(AND($D193="Yes",$B193=$F193),0.5,1)))</f>
      </c>
      <c r="J193" s="14">
        <f>IF(OR($A193="",$B193="",J$3=""),0,IF(OR($B193&gt;J$3+4,$F193&lt;J$3),0,NETWORKDAYS(MAX($B193,J$3),MIN($F193,J$3+4),'Public holidays'!$A$4:$A$60)*IF(AND($D193="Yes",$B193=$F193),0.5,1)))</f>
      </c>
      <c r="K193" s="14">
        <f>IF(OR($A193="",$B193="",K$3=""),0,IF(OR($B193&gt;K$3+4,$F193&lt;K$3),0,NETWORKDAYS(MAX($B193,K$3),MIN($F193,K$3+4),'Public holidays'!$A$4:$A$60)*IF(AND($D193="Yes",$B193=$F193),0.5,1)))</f>
      </c>
      <c r="L193" s="14">
        <f>IF(OR($A193="",$B193="",L$3=""),0,IF(OR($B193&gt;L$3+4,$F193&lt;L$3),0,NETWORKDAYS(MAX($B193,L$3),MIN($F193,L$3+4),'Public holidays'!$A$4:$A$60)*IF(AND($D193="Yes",$B193=$F193),0.5,1)))</f>
      </c>
      <c r="M193" s="14">
        <f>IF(OR($A193="",$B193="",M$3=""),0,IF(OR($B193&gt;M$3+4,$F193&lt;M$3),0,NETWORKDAYS(MAX($B193,M$3),MIN($F193,M$3+4),'Public holidays'!$A$4:$A$60)*IF(AND($D193="Yes",$B193=$F193),0.5,1)))</f>
      </c>
      <c r="N193" s="14">
        <f>IF(OR($A193="",$B193="",N$3=""),0,IF(OR($B193&gt;N$3+4,$F193&lt;N$3),0,NETWORKDAYS(MAX($B193,N$3),MIN($F193,N$3+4),'Public holidays'!$A$4:$A$60)*IF(AND($D193="Yes",$B193=$F193),0.5,1)))</f>
      </c>
      <c r="O193" s="14">
        <f>IF(OR($A193="",$B193="",O$3=""),0,IF(OR($B193&gt;O$3+4,$F193&lt;O$3),0,NETWORKDAYS(MAX($B193,O$3),MIN($F193,O$3+4),'Public holidays'!$A$4:$A$60)*IF(AND($D193="Yes",$B193=$F193),0.5,1)))</f>
      </c>
      <c r="P193" s="14">
        <f>IF(OR($A193="",$B193="",P$3=""),0,IF(OR($B193&gt;P$3+4,$F193&lt;P$3),0,NETWORKDAYS(MAX($B193,P$3),MIN($F193,P$3+4),'Public holidays'!$A$4:$A$60)*IF(AND($D193="Yes",$B193=$F193),0.5,1)))</f>
      </c>
      <c r="Q193" s="14">
        <f>IF(OR($A193="",$B193="",Q$3=""),0,IF(OR($B193&gt;Q$3+4,$F193&lt;Q$3),0,NETWORKDAYS(MAX($B193,Q$3),MIN($F193,Q$3+4),'Public holidays'!$A$4:$A$60)*IF(AND($D193="Yes",$B193=$F193),0.5,1)))</f>
      </c>
      <c r="R193" s="14">
        <f>IF(OR($A193="",$B193="",R$3=""),0,IF(OR($B193&gt;R$3+4,$F193&lt;R$3),0,NETWORKDAYS(MAX($B193,R$3),MIN($F193,R$3+4),'Public holidays'!$A$4:$A$60)*IF(AND($D193="Yes",$B193=$F193),0.5,1)))</f>
      </c>
    </row>
    <row r="194" spans="1:18">
      <c r="A194" s="4"/>
      <c r="B194" s="10"/>
      <c r="C194" s="10"/>
      <c r="D194" s="4"/>
      <c r="E194" s="4"/>
      <c r="F194">
        <f>IF($B194="","",IF($C194="",$B194,$C194))</f>
      </c>
      <c r="G194" s="14">
        <f>IF(OR($A194="",$B194="",G$3=""),0,IF(OR($B194&gt;G$3+4,$F194&lt;G$3),0,NETWORKDAYS(MAX($B194,G$3),MIN($F194,G$3+4),'Public holidays'!$A$4:$A$60)*IF(AND($D194="Yes",$B194=$F194),0.5,1)))</f>
      </c>
      <c r="H194" s="14">
        <f>IF(OR($A194="",$B194="",H$3=""),0,IF(OR($B194&gt;H$3+4,$F194&lt;H$3),0,NETWORKDAYS(MAX($B194,H$3),MIN($F194,H$3+4),'Public holidays'!$A$4:$A$60)*IF(AND($D194="Yes",$B194=$F194),0.5,1)))</f>
      </c>
      <c r="I194" s="14">
        <f>IF(OR($A194="",$B194="",I$3=""),0,IF(OR($B194&gt;I$3+4,$F194&lt;I$3),0,NETWORKDAYS(MAX($B194,I$3),MIN($F194,I$3+4),'Public holidays'!$A$4:$A$60)*IF(AND($D194="Yes",$B194=$F194),0.5,1)))</f>
      </c>
      <c r="J194" s="14">
        <f>IF(OR($A194="",$B194="",J$3=""),0,IF(OR($B194&gt;J$3+4,$F194&lt;J$3),0,NETWORKDAYS(MAX($B194,J$3),MIN($F194,J$3+4),'Public holidays'!$A$4:$A$60)*IF(AND($D194="Yes",$B194=$F194),0.5,1)))</f>
      </c>
      <c r="K194" s="14">
        <f>IF(OR($A194="",$B194="",K$3=""),0,IF(OR($B194&gt;K$3+4,$F194&lt;K$3),0,NETWORKDAYS(MAX($B194,K$3),MIN($F194,K$3+4),'Public holidays'!$A$4:$A$60)*IF(AND($D194="Yes",$B194=$F194),0.5,1)))</f>
      </c>
      <c r="L194" s="14">
        <f>IF(OR($A194="",$B194="",L$3=""),0,IF(OR($B194&gt;L$3+4,$F194&lt;L$3),0,NETWORKDAYS(MAX($B194,L$3),MIN($F194,L$3+4),'Public holidays'!$A$4:$A$60)*IF(AND($D194="Yes",$B194=$F194),0.5,1)))</f>
      </c>
      <c r="M194" s="14">
        <f>IF(OR($A194="",$B194="",M$3=""),0,IF(OR($B194&gt;M$3+4,$F194&lt;M$3),0,NETWORKDAYS(MAX($B194,M$3),MIN($F194,M$3+4),'Public holidays'!$A$4:$A$60)*IF(AND($D194="Yes",$B194=$F194),0.5,1)))</f>
      </c>
      <c r="N194" s="14">
        <f>IF(OR($A194="",$B194="",N$3=""),0,IF(OR($B194&gt;N$3+4,$F194&lt;N$3),0,NETWORKDAYS(MAX($B194,N$3),MIN($F194,N$3+4),'Public holidays'!$A$4:$A$60)*IF(AND($D194="Yes",$B194=$F194),0.5,1)))</f>
      </c>
      <c r="O194" s="14">
        <f>IF(OR($A194="",$B194="",O$3=""),0,IF(OR($B194&gt;O$3+4,$F194&lt;O$3),0,NETWORKDAYS(MAX($B194,O$3),MIN($F194,O$3+4),'Public holidays'!$A$4:$A$60)*IF(AND($D194="Yes",$B194=$F194),0.5,1)))</f>
      </c>
      <c r="P194" s="14">
        <f>IF(OR($A194="",$B194="",P$3=""),0,IF(OR($B194&gt;P$3+4,$F194&lt;P$3),0,NETWORKDAYS(MAX($B194,P$3),MIN($F194,P$3+4),'Public holidays'!$A$4:$A$60)*IF(AND($D194="Yes",$B194=$F194),0.5,1)))</f>
      </c>
      <c r="Q194" s="14">
        <f>IF(OR($A194="",$B194="",Q$3=""),0,IF(OR($B194&gt;Q$3+4,$F194&lt;Q$3),0,NETWORKDAYS(MAX($B194,Q$3),MIN($F194,Q$3+4),'Public holidays'!$A$4:$A$60)*IF(AND($D194="Yes",$B194=$F194),0.5,1)))</f>
      </c>
      <c r="R194" s="14">
        <f>IF(OR($A194="",$B194="",R$3=""),0,IF(OR($B194&gt;R$3+4,$F194&lt;R$3),0,NETWORKDAYS(MAX($B194,R$3),MIN($F194,R$3+4),'Public holidays'!$A$4:$A$60)*IF(AND($D194="Yes",$B194=$F194),0.5,1)))</f>
      </c>
    </row>
    <row r="195" spans="1:18">
      <c r="A195" s="4"/>
      <c r="B195" s="10"/>
      <c r="C195" s="10"/>
      <c r="D195" s="4"/>
      <c r="E195" s="4"/>
      <c r="F195">
        <f>IF($B195="","",IF($C195="",$B195,$C195))</f>
      </c>
      <c r="G195" s="14">
        <f>IF(OR($A195="",$B195="",G$3=""),0,IF(OR($B195&gt;G$3+4,$F195&lt;G$3),0,NETWORKDAYS(MAX($B195,G$3),MIN($F195,G$3+4),'Public holidays'!$A$4:$A$60)*IF(AND($D195="Yes",$B195=$F195),0.5,1)))</f>
      </c>
      <c r="H195" s="14">
        <f>IF(OR($A195="",$B195="",H$3=""),0,IF(OR($B195&gt;H$3+4,$F195&lt;H$3),0,NETWORKDAYS(MAX($B195,H$3),MIN($F195,H$3+4),'Public holidays'!$A$4:$A$60)*IF(AND($D195="Yes",$B195=$F195),0.5,1)))</f>
      </c>
      <c r="I195" s="14">
        <f>IF(OR($A195="",$B195="",I$3=""),0,IF(OR($B195&gt;I$3+4,$F195&lt;I$3),0,NETWORKDAYS(MAX($B195,I$3),MIN($F195,I$3+4),'Public holidays'!$A$4:$A$60)*IF(AND($D195="Yes",$B195=$F195),0.5,1)))</f>
      </c>
      <c r="J195" s="14">
        <f>IF(OR($A195="",$B195="",J$3=""),0,IF(OR($B195&gt;J$3+4,$F195&lt;J$3),0,NETWORKDAYS(MAX($B195,J$3),MIN($F195,J$3+4),'Public holidays'!$A$4:$A$60)*IF(AND($D195="Yes",$B195=$F195),0.5,1)))</f>
      </c>
      <c r="K195" s="14">
        <f>IF(OR($A195="",$B195="",K$3=""),0,IF(OR($B195&gt;K$3+4,$F195&lt;K$3),0,NETWORKDAYS(MAX($B195,K$3),MIN($F195,K$3+4),'Public holidays'!$A$4:$A$60)*IF(AND($D195="Yes",$B195=$F195),0.5,1)))</f>
      </c>
      <c r="L195" s="14">
        <f>IF(OR($A195="",$B195="",L$3=""),0,IF(OR($B195&gt;L$3+4,$F195&lt;L$3),0,NETWORKDAYS(MAX($B195,L$3),MIN($F195,L$3+4),'Public holidays'!$A$4:$A$60)*IF(AND($D195="Yes",$B195=$F195),0.5,1)))</f>
      </c>
      <c r="M195" s="14">
        <f>IF(OR($A195="",$B195="",M$3=""),0,IF(OR($B195&gt;M$3+4,$F195&lt;M$3),0,NETWORKDAYS(MAX($B195,M$3),MIN($F195,M$3+4),'Public holidays'!$A$4:$A$60)*IF(AND($D195="Yes",$B195=$F195),0.5,1)))</f>
      </c>
      <c r="N195" s="14">
        <f>IF(OR($A195="",$B195="",N$3=""),0,IF(OR($B195&gt;N$3+4,$F195&lt;N$3),0,NETWORKDAYS(MAX($B195,N$3),MIN($F195,N$3+4),'Public holidays'!$A$4:$A$60)*IF(AND($D195="Yes",$B195=$F195),0.5,1)))</f>
      </c>
      <c r="O195" s="14">
        <f>IF(OR($A195="",$B195="",O$3=""),0,IF(OR($B195&gt;O$3+4,$F195&lt;O$3),0,NETWORKDAYS(MAX($B195,O$3),MIN($F195,O$3+4),'Public holidays'!$A$4:$A$60)*IF(AND($D195="Yes",$B195=$F195),0.5,1)))</f>
      </c>
      <c r="P195" s="14">
        <f>IF(OR($A195="",$B195="",P$3=""),0,IF(OR($B195&gt;P$3+4,$F195&lt;P$3),0,NETWORKDAYS(MAX($B195,P$3),MIN($F195,P$3+4),'Public holidays'!$A$4:$A$60)*IF(AND($D195="Yes",$B195=$F195),0.5,1)))</f>
      </c>
      <c r="Q195" s="14">
        <f>IF(OR($A195="",$B195="",Q$3=""),0,IF(OR($B195&gt;Q$3+4,$F195&lt;Q$3),0,NETWORKDAYS(MAX($B195,Q$3),MIN($F195,Q$3+4),'Public holidays'!$A$4:$A$60)*IF(AND($D195="Yes",$B195=$F195),0.5,1)))</f>
      </c>
      <c r="R195" s="14">
        <f>IF(OR($A195="",$B195="",R$3=""),0,IF(OR($B195&gt;R$3+4,$F195&lt;R$3),0,NETWORKDAYS(MAX($B195,R$3),MIN($F195,R$3+4),'Public holidays'!$A$4:$A$60)*IF(AND($D195="Yes",$B195=$F195),0.5,1)))</f>
      </c>
    </row>
    <row r="196" spans="1:18">
      <c r="A196" s="4"/>
      <c r="B196" s="10"/>
      <c r="C196" s="10"/>
      <c r="D196" s="4"/>
      <c r="E196" s="4"/>
      <c r="F196">
        <f>IF($B196="","",IF($C196="",$B196,$C196))</f>
      </c>
      <c r="G196" s="14">
        <f>IF(OR($A196="",$B196="",G$3=""),0,IF(OR($B196&gt;G$3+4,$F196&lt;G$3),0,NETWORKDAYS(MAX($B196,G$3),MIN($F196,G$3+4),'Public holidays'!$A$4:$A$60)*IF(AND($D196="Yes",$B196=$F196),0.5,1)))</f>
      </c>
      <c r="H196" s="14">
        <f>IF(OR($A196="",$B196="",H$3=""),0,IF(OR($B196&gt;H$3+4,$F196&lt;H$3),0,NETWORKDAYS(MAX($B196,H$3),MIN($F196,H$3+4),'Public holidays'!$A$4:$A$60)*IF(AND($D196="Yes",$B196=$F196),0.5,1)))</f>
      </c>
      <c r="I196" s="14">
        <f>IF(OR($A196="",$B196="",I$3=""),0,IF(OR($B196&gt;I$3+4,$F196&lt;I$3),0,NETWORKDAYS(MAX($B196,I$3),MIN($F196,I$3+4),'Public holidays'!$A$4:$A$60)*IF(AND($D196="Yes",$B196=$F196),0.5,1)))</f>
      </c>
      <c r="J196" s="14">
        <f>IF(OR($A196="",$B196="",J$3=""),0,IF(OR($B196&gt;J$3+4,$F196&lt;J$3),0,NETWORKDAYS(MAX($B196,J$3),MIN($F196,J$3+4),'Public holidays'!$A$4:$A$60)*IF(AND($D196="Yes",$B196=$F196),0.5,1)))</f>
      </c>
      <c r="K196" s="14">
        <f>IF(OR($A196="",$B196="",K$3=""),0,IF(OR($B196&gt;K$3+4,$F196&lt;K$3),0,NETWORKDAYS(MAX($B196,K$3),MIN($F196,K$3+4),'Public holidays'!$A$4:$A$60)*IF(AND($D196="Yes",$B196=$F196),0.5,1)))</f>
      </c>
      <c r="L196" s="14">
        <f>IF(OR($A196="",$B196="",L$3=""),0,IF(OR($B196&gt;L$3+4,$F196&lt;L$3),0,NETWORKDAYS(MAX($B196,L$3),MIN($F196,L$3+4),'Public holidays'!$A$4:$A$60)*IF(AND($D196="Yes",$B196=$F196),0.5,1)))</f>
      </c>
      <c r="M196" s="14">
        <f>IF(OR($A196="",$B196="",M$3=""),0,IF(OR($B196&gt;M$3+4,$F196&lt;M$3),0,NETWORKDAYS(MAX($B196,M$3),MIN($F196,M$3+4),'Public holidays'!$A$4:$A$60)*IF(AND($D196="Yes",$B196=$F196),0.5,1)))</f>
      </c>
      <c r="N196" s="14">
        <f>IF(OR($A196="",$B196="",N$3=""),0,IF(OR($B196&gt;N$3+4,$F196&lt;N$3),0,NETWORKDAYS(MAX($B196,N$3),MIN($F196,N$3+4),'Public holidays'!$A$4:$A$60)*IF(AND($D196="Yes",$B196=$F196),0.5,1)))</f>
      </c>
      <c r="O196" s="14">
        <f>IF(OR($A196="",$B196="",O$3=""),0,IF(OR($B196&gt;O$3+4,$F196&lt;O$3),0,NETWORKDAYS(MAX($B196,O$3),MIN($F196,O$3+4),'Public holidays'!$A$4:$A$60)*IF(AND($D196="Yes",$B196=$F196),0.5,1)))</f>
      </c>
      <c r="P196" s="14">
        <f>IF(OR($A196="",$B196="",P$3=""),0,IF(OR($B196&gt;P$3+4,$F196&lt;P$3),0,NETWORKDAYS(MAX($B196,P$3),MIN($F196,P$3+4),'Public holidays'!$A$4:$A$60)*IF(AND($D196="Yes",$B196=$F196),0.5,1)))</f>
      </c>
      <c r="Q196" s="14">
        <f>IF(OR($A196="",$B196="",Q$3=""),0,IF(OR($B196&gt;Q$3+4,$F196&lt;Q$3),0,NETWORKDAYS(MAX($B196,Q$3),MIN($F196,Q$3+4),'Public holidays'!$A$4:$A$60)*IF(AND($D196="Yes",$B196=$F196),0.5,1)))</f>
      </c>
      <c r="R196" s="14">
        <f>IF(OR($A196="",$B196="",R$3=""),0,IF(OR($B196&gt;R$3+4,$F196&lt;R$3),0,NETWORKDAYS(MAX($B196,R$3),MIN($F196,R$3+4),'Public holidays'!$A$4:$A$60)*IF(AND($D196="Yes",$B196=$F196),0.5,1)))</f>
      </c>
    </row>
    <row r="197" spans="1:18">
      <c r="A197" s="4"/>
      <c r="B197" s="10"/>
      <c r="C197" s="10"/>
      <c r="D197" s="4"/>
      <c r="E197" s="4"/>
      <c r="F197">
        <f>IF($B197="","",IF($C197="",$B197,$C197))</f>
      </c>
      <c r="G197" s="14">
        <f>IF(OR($A197="",$B197="",G$3=""),0,IF(OR($B197&gt;G$3+4,$F197&lt;G$3),0,NETWORKDAYS(MAX($B197,G$3),MIN($F197,G$3+4),'Public holidays'!$A$4:$A$60)*IF(AND($D197="Yes",$B197=$F197),0.5,1)))</f>
      </c>
      <c r="H197" s="14">
        <f>IF(OR($A197="",$B197="",H$3=""),0,IF(OR($B197&gt;H$3+4,$F197&lt;H$3),0,NETWORKDAYS(MAX($B197,H$3),MIN($F197,H$3+4),'Public holidays'!$A$4:$A$60)*IF(AND($D197="Yes",$B197=$F197),0.5,1)))</f>
      </c>
      <c r="I197" s="14">
        <f>IF(OR($A197="",$B197="",I$3=""),0,IF(OR($B197&gt;I$3+4,$F197&lt;I$3),0,NETWORKDAYS(MAX($B197,I$3),MIN($F197,I$3+4),'Public holidays'!$A$4:$A$60)*IF(AND($D197="Yes",$B197=$F197),0.5,1)))</f>
      </c>
      <c r="J197" s="14">
        <f>IF(OR($A197="",$B197="",J$3=""),0,IF(OR($B197&gt;J$3+4,$F197&lt;J$3),0,NETWORKDAYS(MAX($B197,J$3),MIN($F197,J$3+4),'Public holidays'!$A$4:$A$60)*IF(AND($D197="Yes",$B197=$F197),0.5,1)))</f>
      </c>
      <c r="K197" s="14">
        <f>IF(OR($A197="",$B197="",K$3=""),0,IF(OR($B197&gt;K$3+4,$F197&lt;K$3),0,NETWORKDAYS(MAX($B197,K$3),MIN($F197,K$3+4),'Public holidays'!$A$4:$A$60)*IF(AND($D197="Yes",$B197=$F197),0.5,1)))</f>
      </c>
      <c r="L197" s="14">
        <f>IF(OR($A197="",$B197="",L$3=""),0,IF(OR($B197&gt;L$3+4,$F197&lt;L$3),0,NETWORKDAYS(MAX($B197,L$3),MIN($F197,L$3+4),'Public holidays'!$A$4:$A$60)*IF(AND($D197="Yes",$B197=$F197),0.5,1)))</f>
      </c>
      <c r="M197" s="14">
        <f>IF(OR($A197="",$B197="",M$3=""),0,IF(OR($B197&gt;M$3+4,$F197&lt;M$3),0,NETWORKDAYS(MAX($B197,M$3),MIN($F197,M$3+4),'Public holidays'!$A$4:$A$60)*IF(AND($D197="Yes",$B197=$F197),0.5,1)))</f>
      </c>
      <c r="N197" s="14">
        <f>IF(OR($A197="",$B197="",N$3=""),0,IF(OR($B197&gt;N$3+4,$F197&lt;N$3),0,NETWORKDAYS(MAX($B197,N$3),MIN($F197,N$3+4),'Public holidays'!$A$4:$A$60)*IF(AND($D197="Yes",$B197=$F197),0.5,1)))</f>
      </c>
      <c r="O197" s="14">
        <f>IF(OR($A197="",$B197="",O$3=""),0,IF(OR($B197&gt;O$3+4,$F197&lt;O$3),0,NETWORKDAYS(MAX($B197,O$3),MIN($F197,O$3+4),'Public holidays'!$A$4:$A$60)*IF(AND($D197="Yes",$B197=$F197),0.5,1)))</f>
      </c>
      <c r="P197" s="14">
        <f>IF(OR($A197="",$B197="",P$3=""),0,IF(OR($B197&gt;P$3+4,$F197&lt;P$3),0,NETWORKDAYS(MAX($B197,P$3),MIN($F197,P$3+4),'Public holidays'!$A$4:$A$60)*IF(AND($D197="Yes",$B197=$F197),0.5,1)))</f>
      </c>
      <c r="Q197" s="14">
        <f>IF(OR($A197="",$B197="",Q$3=""),0,IF(OR($B197&gt;Q$3+4,$F197&lt;Q$3),0,NETWORKDAYS(MAX($B197,Q$3),MIN($F197,Q$3+4),'Public holidays'!$A$4:$A$60)*IF(AND($D197="Yes",$B197=$F197),0.5,1)))</f>
      </c>
      <c r="R197" s="14">
        <f>IF(OR($A197="",$B197="",R$3=""),0,IF(OR($B197&gt;R$3+4,$F197&lt;R$3),0,NETWORKDAYS(MAX($B197,R$3),MIN($F197,R$3+4),'Public holidays'!$A$4:$A$60)*IF(AND($D197="Yes",$B197=$F197),0.5,1)))</f>
      </c>
    </row>
    <row r="198" spans="1:18">
      <c r="A198" s="4"/>
      <c r="B198" s="10"/>
      <c r="C198" s="10"/>
      <c r="D198" s="4"/>
      <c r="E198" s="4"/>
      <c r="F198">
        <f>IF($B198="","",IF($C198="",$B198,$C198))</f>
      </c>
      <c r="G198" s="14">
        <f>IF(OR($A198="",$B198="",G$3=""),0,IF(OR($B198&gt;G$3+4,$F198&lt;G$3),0,NETWORKDAYS(MAX($B198,G$3),MIN($F198,G$3+4),'Public holidays'!$A$4:$A$60)*IF(AND($D198="Yes",$B198=$F198),0.5,1)))</f>
      </c>
      <c r="H198" s="14">
        <f>IF(OR($A198="",$B198="",H$3=""),0,IF(OR($B198&gt;H$3+4,$F198&lt;H$3),0,NETWORKDAYS(MAX($B198,H$3),MIN($F198,H$3+4),'Public holidays'!$A$4:$A$60)*IF(AND($D198="Yes",$B198=$F198),0.5,1)))</f>
      </c>
      <c r="I198" s="14">
        <f>IF(OR($A198="",$B198="",I$3=""),0,IF(OR($B198&gt;I$3+4,$F198&lt;I$3),0,NETWORKDAYS(MAX($B198,I$3),MIN($F198,I$3+4),'Public holidays'!$A$4:$A$60)*IF(AND($D198="Yes",$B198=$F198),0.5,1)))</f>
      </c>
      <c r="J198" s="14">
        <f>IF(OR($A198="",$B198="",J$3=""),0,IF(OR($B198&gt;J$3+4,$F198&lt;J$3),0,NETWORKDAYS(MAX($B198,J$3),MIN($F198,J$3+4),'Public holidays'!$A$4:$A$60)*IF(AND($D198="Yes",$B198=$F198),0.5,1)))</f>
      </c>
      <c r="K198" s="14">
        <f>IF(OR($A198="",$B198="",K$3=""),0,IF(OR($B198&gt;K$3+4,$F198&lt;K$3),0,NETWORKDAYS(MAX($B198,K$3),MIN($F198,K$3+4),'Public holidays'!$A$4:$A$60)*IF(AND($D198="Yes",$B198=$F198),0.5,1)))</f>
      </c>
      <c r="L198" s="14">
        <f>IF(OR($A198="",$B198="",L$3=""),0,IF(OR($B198&gt;L$3+4,$F198&lt;L$3),0,NETWORKDAYS(MAX($B198,L$3),MIN($F198,L$3+4),'Public holidays'!$A$4:$A$60)*IF(AND($D198="Yes",$B198=$F198),0.5,1)))</f>
      </c>
      <c r="M198" s="14">
        <f>IF(OR($A198="",$B198="",M$3=""),0,IF(OR($B198&gt;M$3+4,$F198&lt;M$3),0,NETWORKDAYS(MAX($B198,M$3),MIN($F198,M$3+4),'Public holidays'!$A$4:$A$60)*IF(AND($D198="Yes",$B198=$F198),0.5,1)))</f>
      </c>
      <c r="N198" s="14">
        <f>IF(OR($A198="",$B198="",N$3=""),0,IF(OR($B198&gt;N$3+4,$F198&lt;N$3),0,NETWORKDAYS(MAX($B198,N$3),MIN($F198,N$3+4),'Public holidays'!$A$4:$A$60)*IF(AND($D198="Yes",$B198=$F198),0.5,1)))</f>
      </c>
      <c r="O198" s="14">
        <f>IF(OR($A198="",$B198="",O$3=""),0,IF(OR($B198&gt;O$3+4,$F198&lt;O$3),0,NETWORKDAYS(MAX($B198,O$3),MIN($F198,O$3+4),'Public holidays'!$A$4:$A$60)*IF(AND($D198="Yes",$B198=$F198),0.5,1)))</f>
      </c>
      <c r="P198" s="14">
        <f>IF(OR($A198="",$B198="",P$3=""),0,IF(OR($B198&gt;P$3+4,$F198&lt;P$3),0,NETWORKDAYS(MAX($B198,P$3),MIN($F198,P$3+4),'Public holidays'!$A$4:$A$60)*IF(AND($D198="Yes",$B198=$F198),0.5,1)))</f>
      </c>
      <c r="Q198" s="14">
        <f>IF(OR($A198="",$B198="",Q$3=""),0,IF(OR($B198&gt;Q$3+4,$F198&lt;Q$3),0,NETWORKDAYS(MAX($B198,Q$3),MIN($F198,Q$3+4),'Public holidays'!$A$4:$A$60)*IF(AND($D198="Yes",$B198=$F198),0.5,1)))</f>
      </c>
      <c r="R198" s="14">
        <f>IF(OR($A198="",$B198="",R$3=""),0,IF(OR($B198&gt;R$3+4,$F198&lt;R$3),0,NETWORKDAYS(MAX($B198,R$3),MIN($F198,R$3+4),'Public holidays'!$A$4:$A$60)*IF(AND($D198="Yes",$B198=$F198),0.5,1)))</f>
      </c>
    </row>
    <row r="199" spans="1:18">
      <c r="A199" s="4"/>
      <c r="B199" s="10"/>
      <c r="C199" s="10"/>
      <c r="D199" s="4"/>
      <c r="E199" s="4"/>
      <c r="F199">
        <f>IF($B199="","",IF($C199="",$B199,$C199))</f>
      </c>
      <c r="G199" s="14">
        <f>IF(OR($A199="",$B199="",G$3=""),0,IF(OR($B199&gt;G$3+4,$F199&lt;G$3),0,NETWORKDAYS(MAX($B199,G$3),MIN($F199,G$3+4),'Public holidays'!$A$4:$A$60)*IF(AND($D199="Yes",$B199=$F199),0.5,1)))</f>
      </c>
      <c r="H199" s="14">
        <f>IF(OR($A199="",$B199="",H$3=""),0,IF(OR($B199&gt;H$3+4,$F199&lt;H$3),0,NETWORKDAYS(MAX($B199,H$3),MIN($F199,H$3+4),'Public holidays'!$A$4:$A$60)*IF(AND($D199="Yes",$B199=$F199),0.5,1)))</f>
      </c>
      <c r="I199" s="14">
        <f>IF(OR($A199="",$B199="",I$3=""),0,IF(OR($B199&gt;I$3+4,$F199&lt;I$3),0,NETWORKDAYS(MAX($B199,I$3),MIN($F199,I$3+4),'Public holidays'!$A$4:$A$60)*IF(AND($D199="Yes",$B199=$F199),0.5,1)))</f>
      </c>
      <c r="J199" s="14">
        <f>IF(OR($A199="",$B199="",J$3=""),0,IF(OR($B199&gt;J$3+4,$F199&lt;J$3),0,NETWORKDAYS(MAX($B199,J$3),MIN($F199,J$3+4),'Public holidays'!$A$4:$A$60)*IF(AND($D199="Yes",$B199=$F199),0.5,1)))</f>
      </c>
      <c r="K199" s="14">
        <f>IF(OR($A199="",$B199="",K$3=""),0,IF(OR($B199&gt;K$3+4,$F199&lt;K$3),0,NETWORKDAYS(MAX($B199,K$3),MIN($F199,K$3+4),'Public holidays'!$A$4:$A$60)*IF(AND($D199="Yes",$B199=$F199),0.5,1)))</f>
      </c>
      <c r="L199" s="14">
        <f>IF(OR($A199="",$B199="",L$3=""),0,IF(OR($B199&gt;L$3+4,$F199&lt;L$3),0,NETWORKDAYS(MAX($B199,L$3),MIN($F199,L$3+4),'Public holidays'!$A$4:$A$60)*IF(AND($D199="Yes",$B199=$F199),0.5,1)))</f>
      </c>
      <c r="M199" s="14">
        <f>IF(OR($A199="",$B199="",M$3=""),0,IF(OR($B199&gt;M$3+4,$F199&lt;M$3),0,NETWORKDAYS(MAX($B199,M$3),MIN($F199,M$3+4),'Public holidays'!$A$4:$A$60)*IF(AND($D199="Yes",$B199=$F199),0.5,1)))</f>
      </c>
      <c r="N199" s="14">
        <f>IF(OR($A199="",$B199="",N$3=""),0,IF(OR($B199&gt;N$3+4,$F199&lt;N$3),0,NETWORKDAYS(MAX($B199,N$3),MIN($F199,N$3+4),'Public holidays'!$A$4:$A$60)*IF(AND($D199="Yes",$B199=$F199),0.5,1)))</f>
      </c>
      <c r="O199" s="14">
        <f>IF(OR($A199="",$B199="",O$3=""),0,IF(OR($B199&gt;O$3+4,$F199&lt;O$3),0,NETWORKDAYS(MAX($B199,O$3),MIN($F199,O$3+4),'Public holidays'!$A$4:$A$60)*IF(AND($D199="Yes",$B199=$F199),0.5,1)))</f>
      </c>
      <c r="P199" s="14">
        <f>IF(OR($A199="",$B199="",P$3=""),0,IF(OR($B199&gt;P$3+4,$F199&lt;P$3),0,NETWORKDAYS(MAX($B199,P$3),MIN($F199,P$3+4),'Public holidays'!$A$4:$A$60)*IF(AND($D199="Yes",$B199=$F199),0.5,1)))</f>
      </c>
      <c r="Q199" s="14">
        <f>IF(OR($A199="",$B199="",Q$3=""),0,IF(OR($B199&gt;Q$3+4,$F199&lt;Q$3),0,NETWORKDAYS(MAX($B199,Q$3),MIN($F199,Q$3+4),'Public holidays'!$A$4:$A$60)*IF(AND($D199="Yes",$B199=$F199),0.5,1)))</f>
      </c>
      <c r="R199" s="14">
        <f>IF(OR($A199="",$B199="",R$3=""),0,IF(OR($B199&gt;R$3+4,$F199&lt;R$3),0,NETWORKDAYS(MAX($B199,R$3),MIN($F199,R$3+4),'Public holidays'!$A$4:$A$60)*IF(AND($D199="Yes",$B199=$F199),0.5,1)))</f>
      </c>
    </row>
    <row r="200" spans="1:18">
      <c r="A200" s="4"/>
      <c r="B200" s="10"/>
      <c r="C200" s="10"/>
      <c r="D200" s="4"/>
      <c r="E200" s="4"/>
      <c r="F200">
        <f>IF($B200="","",IF($C200="",$B200,$C200))</f>
      </c>
      <c r="G200" s="14">
        <f>IF(OR($A200="",$B200="",G$3=""),0,IF(OR($B200&gt;G$3+4,$F200&lt;G$3),0,NETWORKDAYS(MAX($B200,G$3),MIN($F200,G$3+4),'Public holidays'!$A$4:$A$60)*IF(AND($D200="Yes",$B200=$F200),0.5,1)))</f>
      </c>
      <c r="H200" s="14">
        <f>IF(OR($A200="",$B200="",H$3=""),0,IF(OR($B200&gt;H$3+4,$F200&lt;H$3),0,NETWORKDAYS(MAX($B200,H$3),MIN($F200,H$3+4),'Public holidays'!$A$4:$A$60)*IF(AND($D200="Yes",$B200=$F200),0.5,1)))</f>
      </c>
      <c r="I200" s="14">
        <f>IF(OR($A200="",$B200="",I$3=""),0,IF(OR($B200&gt;I$3+4,$F200&lt;I$3),0,NETWORKDAYS(MAX($B200,I$3),MIN($F200,I$3+4),'Public holidays'!$A$4:$A$60)*IF(AND($D200="Yes",$B200=$F200),0.5,1)))</f>
      </c>
      <c r="J200" s="14">
        <f>IF(OR($A200="",$B200="",J$3=""),0,IF(OR($B200&gt;J$3+4,$F200&lt;J$3),0,NETWORKDAYS(MAX($B200,J$3),MIN($F200,J$3+4),'Public holidays'!$A$4:$A$60)*IF(AND($D200="Yes",$B200=$F200),0.5,1)))</f>
      </c>
      <c r="K200" s="14">
        <f>IF(OR($A200="",$B200="",K$3=""),0,IF(OR($B200&gt;K$3+4,$F200&lt;K$3),0,NETWORKDAYS(MAX($B200,K$3),MIN($F200,K$3+4),'Public holidays'!$A$4:$A$60)*IF(AND($D200="Yes",$B200=$F200),0.5,1)))</f>
      </c>
      <c r="L200" s="14">
        <f>IF(OR($A200="",$B200="",L$3=""),0,IF(OR($B200&gt;L$3+4,$F200&lt;L$3),0,NETWORKDAYS(MAX($B200,L$3),MIN($F200,L$3+4),'Public holidays'!$A$4:$A$60)*IF(AND($D200="Yes",$B200=$F200),0.5,1)))</f>
      </c>
      <c r="M200" s="14">
        <f>IF(OR($A200="",$B200="",M$3=""),0,IF(OR($B200&gt;M$3+4,$F200&lt;M$3),0,NETWORKDAYS(MAX($B200,M$3),MIN($F200,M$3+4),'Public holidays'!$A$4:$A$60)*IF(AND($D200="Yes",$B200=$F200),0.5,1)))</f>
      </c>
      <c r="N200" s="14">
        <f>IF(OR($A200="",$B200="",N$3=""),0,IF(OR($B200&gt;N$3+4,$F200&lt;N$3),0,NETWORKDAYS(MAX($B200,N$3),MIN($F200,N$3+4),'Public holidays'!$A$4:$A$60)*IF(AND($D200="Yes",$B200=$F200),0.5,1)))</f>
      </c>
      <c r="O200" s="14">
        <f>IF(OR($A200="",$B200="",O$3=""),0,IF(OR($B200&gt;O$3+4,$F200&lt;O$3),0,NETWORKDAYS(MAX($B200,O$3),MIN($F200,O$3+4),'Public holidays'!$A$4:$A$60)*IF(AND($D200="Yes",$B200=$F200),0.5,1)))</f>
      </c>
      <c r="P200" s="14">
        <f>IF(OR($A200="",$B200="",P$3=""),0,IF(OR($B200&gt;P$3+4,$F200&lt;P$3),0,NETWORKDAYS(MAX($B200,P$3),MIN($F200,P$3+4),'Public holidays'!$A$4:$A$60)*IF(AND($D200="Yes",$B200=$F200),0.5,1)))</f>
      </c>
      <c r="Q200" s="14">
        <f>IF(OR($A200="",$B200="",Q$3=""),0,IF(OR($B200&gt;Q$3+4,$F200&lt;Q$3),0,NETWORKDAYS(MAX($B200,Q$3),MIN($F200,Q$3+4),'Public holidays'!$A$4:$A$60)*IF(AND($D200="Yes",$B200=$F200),0.5,1)))</f>
      </c>
      <c r="R200" s="14">
        <f>IF(OR($A200="",$B200="",R$3=""),0,IF(OR($B200&gt;R$3+4,$F200&lt;R$3),0,NETWORKDAYS(MAX($B200,R$3),MIN($F200,R$3+4),'Public holidays'!$A$4:$A$60)*IF(AND($D200="Yes",$B200=$F200),0.5,1)))</f>
      </c>
    </row>
    <row r="201" spans="1:18">
      <c r="A201" s="4"/>
      <c r="B201" s="10"/>
      <c r="C201" s="10"/>
      <c r="D201" s="4"/>
      <c r="E201" s="4"/>
      <c r="F201">
        <f>IF($B201="","",IF($C201="",$B201,$C201))</f>
      </c>
      <c r="G201" s="14">
        <f>IF(OR($A201="",$B201="",G$3=""),0,IF(OR($B201&gt;G$3+4,$F201&lt;G$3),0,NETWORKDAYS(MAX($B201,G$3),MIN($F201,G$3+4),'Public holidays'!$A$4:$A$60)*IF(AND($D201="Yes",$B201=$F201),0.5,1)))</f>
      </c>
      <c r="H201" s="14">
        <f>IF(OR($A201="",$B201="",H$3=""),0,IF(OR($B201&gt;H$3+4,$F201&lt;H$3),0,NETWORKDAYS(MAX($B201,H$3),MIN($F201,H$3+4),'Public holidays'!$A$4:$A$60)*IF(AND($D201="Yes",$B201=$F201),0.5,1)))</f>
      </c>
      <c r="I201" s="14">
        <f>IF(OR($A201="",$B201="",I$3=""),0,IF(OR($B201&gt;I$3+4,$F201&lt;I$3),0,NETWORKDAYS(MAX($B201,I$3),MIN($F201,I$3+4),'Public holidays'!$A$4:$A$60)*IF(AND($D201="Yes",$B201=$F201),0.5,1)))</f>
      </c>
      <c r="J201" s="14">
        <f>IF(OR($A201="",$B201="",J$3=""),0,IF(OR($B201&gt;J$3+4,$F201&lt;J$3),0,NETWORKDAYS(MAX($B201,J$3),MIN($F201,J$3+4),'Public holidays'!$A$4:$A$60)*IF(AND($D201="Yes",$B201=$F201),0.5,1)))</f>
      </c>
      <c r="K201" s="14">
        <f>IF(OR($A201="",$B201="",K$3=""),0,IF(OR($B201&gt;K$3+4,$F201&lt;K$3),0,NETWORKDAYS(MAX($B201,K$3),MIN($F201,K$3+4),'Public holidays'!$A$4:$A$60)*IF(AND($D201="Yes",$B201=$F201),0.5,1)))</f>
      </c>
      <c r="L201" s="14">
        <f>IF(OR($A201="",$B201="",L$3=""),0,IF(OR($B201&gt;L$3+4,$F201&lt;L$3),0,NETWORKDAYS(MAX($B201,L$3),MIN($F201,L$3+4),'Public holidays'!$A$4:$A$60)*IF(AND($D201="Yes",$B201=$F201),0.5,1)))</f>
      </c>
      <c r="M201" s="14">
        <f>IF(OR($A201="",$B201="",M$3=""),0,IF(OR($B201&gt;M$3+4,$F201&lt;M$3),0,NETWORKDAYS(MAX($B201,M$3),MIN($F201,M$3+4),'Public holidays'!$A$4:$A$60)*IF(AND($D201="Yes",$B201=$F201),0.5,1)))</f>
      </c>
      <c r="N201" s="14">
        <f>IF(OR($A201="",$B201="",N$3=""),0,IF(OR($B201&gt;N$3+4,$F201&lt;N$3),0,NETWORKDAYS(MAX($B201,N$3),MIN($F201,N$3+4),'Public holidays'!$A$4:$A$60)*IF(AND($D201="Yes",$B201=$F201),0.5,1)))</f>
      </c>
      <c r="O201" s="14">
        <f>IF(OR($A201="",$B201="",O$3=""),0,IF(OR($B201&gt;O$3+4,$F201&lt;O$3),0,NETWORKDAYS(MAX($B201,O$3),MIN($F201,O$3+4),'Public holidays'!$A$4:$A$60)*IF(AND($D201="Yes",$B201=$F201),0.5,1)))</f>
      </c>
      <c r="P201" s="14">
        <f>IF(OR($A201="",$B201="",P$3=""),0,IF(OR($B201&gt;P$3+4,$F201&lt;P$3),0,NETWORKDAYS(MAX($B201,P$3),MIN($F201,P$3+4),'Public holidays'!$A$4:$A$60)*IF(AND($D201="Yes",$B201=$F201),0.5,1)))</f>
      </c>
      <c r="Q201" s="14">
        <f>IF(OR($A201="",$B201="",Q$3=""),0,IF(OR($B201&gt;Q$3+4,$F201&lt;Q$3),0,NETWORKDAYS(MAX($B201,Q$3),MIN($F201,Q$3+4),'Public holidays'!$A$4:$A$60)*IF(AND($D201="Yes",$B201=$F201),0.5,1)))</f>
      </c>
      <c r="R201" s="14">
        <f>IF(OR($A201="",$B201="",R$3=""),0,IF(OR($B201&gt;R$3+4,$F201&lt;R$3),0,NETWORKDAYS(MAX($B201,R$3),MIN($F201,R$3+4),'Public holidays'!$A$4:$A$60)*IF(AND($D201="Yes",$B201=$F201),0.5,1)))</f>
      </c>
    </row>
    <row r="202" spans="1:18">
      <c r="A202" s="4"/>
      <c r="B202" s="10"/>
      <c r="C202" s="10"/>
      <c r="D202" s="4"/>
      <c r="E202" s="4"/>
      <c r="F202">
        <f>IF($B202="","",IF($C202="",$B202,$C202))</f>
      </c>
      <c r="G202" s="14">
        <f>IF(OR($A202="",$B202="",G$3=""),0,IF(OR($B202&gt;G$3+4,$F202&lt;G$3),0,NETWORKDAYS(MAX($B202,G$3),MIN($F202,G$3+4),'Public holidays'!$A$4:$A$60)*IF(AND($D202="Yes",$B202=$F202),0.5,1)))</f>
      </c>
      <c r="H202" s="14">
        <f>IF(OR($A202="",$B202="",H$3=""),0,IF(OR($B202&gt;H$3+4,$F202&lt;H$3),0,NETWORKDAYS(MAX($B202,H$3),MIN($F202,H$3+4),'Public holidays'!$A$4:$A$60)*IF(AND($D202="Yes",$B202=$F202),0.5,1)))</f>
      </c>
      <c r="I202" s="14">
        <f>IF(OR($A202="",$B202="",I$3=""),0,IF(OR($B202&gt;I$3+4,$F202&lt;I$3),0,NETWORKDAYS(MAX($B202,I$3),MIN($F202,I$3+4),'Public holidays'!$A$4:$A$60)*IF(AND($D202="Yes",$B202=$F202),0.5,1)))</f>
      </c>
      <c r="J202" s="14">
        <f>IF(OR($A202="",$B202="",J$3=""),0,IF(OR($B202&gt;J$3+4,$F202&lt;J$3),0,NETWORKDAYS(MAX($B202,J$3),MIN($F202,J$3+4),'Public holidays'!$A$4:$A$60)*IF(AND($D202="Yes",$B202=$F202),0.5,1)))</f>
      </c>
      <c r="K202" s="14">
        <f>IF(OR($A202="",$B202="",K$3=""),0,IF(OR($B202&gt;K$3+4,$F202&lt;K$3),0,NETWORKDAYS(MAX($B202,K$3),MIN($F202,K$3+4),'Public holidays'!$A$4:$A$60)*IF(AND($D202="Yes",$B202=$F202),0.5,1)))</f>
      </c>
      <c r="L202" s="14">
        <f>IF(OR($A202="",$B202="",L$3=""),0,IF(OR($B202&gt;L$3+4,$F202&lt;L$3),0,NETWORKDAYS(MAX($B202,L$3),MIN($F202,L$3+4),'Public holidays'!$A$4:$A$60)*IF(AND($D202="Yes",$B202=$F202),0.5,1)))</f>
      </c>
      <c r="M202" s="14">
        <f>IF(OR($A202="",$B202="",M$3=""),0,IF(OR($B202&gt;M$3+4,$F202&lt;M$3),0,NETWORKDAYS(MAX($B202,M$3),MIN($F202,M$3+4),'Public holidays'!$A$4:$A$60)*IF(AND($D202="Yes",$B202=$F202),0.5,1)))</f>
      </c>
      <c r="N202" s="14">
        <f>IF(OR($A202="",$B202="",N$3=""),0,IF(OR($B202&gt;N$3+4,$F202&lt;N$3),0,NETWORKDAYS(MAX($B202,N$3),MIN($F202,N$3+4),'Public holidays'!$A$4:$A$60)*IF(AND($D202="Yes",$B202=$F202),0.5,1)))</f>
      </c>
      <c r="O202" s="14">
        <f>IF(OR($A202="",$B202="",O$3=""),0,IF(OR($B202&gt;O$3+4,$F202&lt;O$3),0,NETWORKDAYS(MAX($B202,O$3),MIN($F202,O$3+4),'Public holidays'!$A$4:$A$60)*IF(AND($D202="Yes",$B202=$F202),0.5,1)))</f>
      </c>
      <c r="P202" s="14">
        <f>IF(OR($A202="",$B202="",P$3=""),0,IF(OR($B202&gt;P$3+4,$F202&lt;P$3),0,NETWORKDAYS(MAX($B202,P$3),MIN($F202,P$3+4),'Public holidays'!$A$4:$A$60)*IF(AND($D202="Yes",$B202=$F202),0.5,1)))</f>
      </c>
      <c r="Q202" s="14">
        <f>IF(OR($A202="",$B202="",Q$3=""),0,IF(OR($B202&gt;Q$3+4,$F202&lt;Q$3),0,NETWORKDAYS(MAX($B202,Q$3),MIN($F202,Q$3+4),'Public holidays'!$A$4:$A$60)*IF(AND($D202="Yes",$B202=$F202),0.5,1)))</f>
      </c>
      <c r="R202" s="14">
        <f>IF(OR($A202="",$B202="",R$3=""),0,IF(OR($B202&gt;R$3+4,$F202&lt;R$3),0,NETWORKDAYS(MAX($B202,R$3),MIN($F202,R$3+4),'Public holidays'!$A$4:$A$60)*IF(AND($D202="Yes",$B202=$F202),0.5,1)))</f>
      </c>
    </row>
    <row r="203" spans="1:18">
      <c r="A203" s="4"/>
      <c r="B203" s="10"/>
      <c r="C203" s="10"/>
      <c r="D203" s="4"/>
      <c r="E203" s="4"/>
      <c r="F203">
        <f>IF($B203="","",IF($C203="",$B203,$C203))</f>
      </c>
      <c r="G203" s="14">
        <f>IF(OR($A203="",$B203="",G$3=""),0,IF(OR($B203&gt;G$3+4,$F203&lt;G$3),0,NETWORKDAYS(MAX($B203,G$3),MIN($F203,G$3+4),'Public holidays'!$A$4:$A$60)*IF(AND($D203="Yes",$B203=$F203),0.5,1)))</f>
      </c>
      <c r="H203" s="14">
        <f>IF(OR($A203="",$B203="",H$3=""),0,IF(OR($B203&gt;H$3+4,$F203&lt;H$3),0,NETWORKDAYS(MAX($B203,H$3),MIN($F203,H$3+4),'Public holidays'!$A$4:$A$60)*IF(AND($D203="Yes",$B203=$F203),0.5,1)))</f>
      </c>
      <c r="I203" s="14">
        <f>IF(OR($A203="",$B203="",I$3=""),0,IF(OR($B203&gt;I$3+4,$F203&lt;I$3),0,NETWORKDAYS(MAX($B203,I$3),MIN($F203,I$3+4),'Public holidays'!$A$4:$A$60)*IF(AND($D203="Yes",$B203=$F203),0.5,1)))</f>
      </c>
      <c r="J203" s="14">
        <f>IF(OR($A203="",$B203="",J$3=""),0,IF(OR($B203&gt;J$3+4,$F203&lt;J$3),0,NETWORKDAYS(MAX($B203,J$3),MIN($F203,J$3+4),'Public holidays'!$A$4:$A$60)*IF(AND($D203="Yes",$B203=$F203),0.5,1)))</f>
      </c>
      <c r="K203" s="14">
        <f>IF(OR($A203="",$B203="",K$3=""),0,IF(OR($B203&gt;K$3+4,$F203&lt;K$3),0,NETWORKDAYS(MAX($B203,K$3),MIN($F203,K$3+4),'Public holidays'!$A$4:$A$60)*IF(AND($D203="Yes",$B203=$F203),0.5,1)))</f>
      </c>
      <c r="L203" s="14">
        <f>IF(OR($A203="",$B203="",L$3=""),0,IF(OR($B203&gt;L$3+4,$F203&lt;L$3),0,NETWORKDAYS(MAX($B203,L$3),MIN($F203,L$3+4),'Public holidays'!$A$4:$A$60)*IF(AND($D203="Yes",$B203=$F203),0.5,1)))</f>
      </c>
      <c r="M203" s="14">
        <f>IF(OR($A203="",$B203="",M$3=""),0,IF(OR($B203&gt;M$3+4,$F203&lt;M$3),0,NETWORKDAYS(MAX($B203,M$3),MIN($F203,M$3+4),'Public holidays'!$A$4:$A$60)*IF(AND($D203="Yes",$B203=$F203),0.5,1)))</f>
      </c>
      <c r="N203" s="14">
        <f>IF(OR($A203="",$B203="",N$3=""),0,IF(OR($B203&gt;N$3+4,$F203&lt;N$3),0,NETWORKDAYS(MAX($B203,N$3),MIN($F203,N$3+4),'Public holidays'!$A$4:$A$60)*IF(AND($D203="Yes",$B203=$F203),0.5,1)))</f>
      </c>
      <c r="O203" s="14">
        <f>IF(OR($A203="",$B203="",O$3=""),0,IF(OR($B203&gt;O$3+4,$F203&lt;O$3),0,NETWORKDAYS(MAX($B203,O$3),MIN($F203,O$3+4),'Public holidays'!$A$4:$A$60)*IF(AND($D203="Yes",$B203=$F203),0.5,1)))</f>
      </c>
      <c r="P203" s="14">
        <f>IF(OR($A203="",$B203="",P$3=""),0,IF(OR($B203&gt;P$3+4,$F203&lt;P$3),0,NETWORKDAYS(MAX($B203,P$3),MIN($F203,P$3+4),'Public holidays'!$A$4:$A$60)*IF(AND($D203="Yes",$B203=$F203),0.5,1)))</f>
      </c>
      <c r="Q203" s="14">
        <f>IF(OR($A203="",$B203="",Q$3=""),0,IF(OR($B203&gt;Q$3+4,$F203&lt;Q$3),0,NETWORKDAYS(MAX($B203,Q$3),MIN($F203,Q$3+4),'Public holidays'!$A$4:$A$60)*IF(AND($D203="Yes",$B203=$F203),0.5,1)))</f>
      </c>
      <c r="R203" s="14">
        <f>IF(OR($A203="",$B203="",R$3=""),0,IF(OR($B203&gt;R$3+4,$F203&lt;R$3),0,NETWORKDAYS(MAX($B203,R$3),MIN($F203,R$3+4),'Public holidays'!$A$4:$A$60)*IF(AND($D203="Yes",$B203=$F203),0.5,1)))</f>
      </c>
    </row>
  </sheetData>
  <dataValidations count="2">
    <dataValidation type="list" errorStyle="warning" operator="between" allowBlank="1" showDropDown="0" showInputMessage="0" showErrorMessage="1" errorTitle="Not on the list" error="Pick a value from the list, or keep what you typed." sqref="A4:A203">
      <formula1>Team!$A$4:$A$33</formula1>
    </dataValidation>
    <dataValidation type="list" errorStyle="warning" operator="between" allowBlank="1" showDropDown="0" showInputMessage="0" showErrorMessage="1" errorTitle="Not on the list" error="Pick a value from the list, or keep what you typed." sqref="D4:D203">
      <formula1>"Yes,No"</formula1>
    </dataValidation>
  </dataValidations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03"/>
  <sheetViews>
    <sheetView tabSelected="0" workbookViewId="0" showGridLines="true" showRowColHeaders="1">
      <pane xSplit="2" ySplit="3" activePane="bottomRight" state="frozen" topLeftCell="C4"/>
      <selection pane="bottomRight" activeCell="A1" sqref="A1"/>
    </sheetView>
  </sheetViews>
  <sheetFormatPr defaultRowHeight="14.4" outlineLevelRow="0" outlineLevelCol="0"/>
  <cols>
    <col min="1" max="1" width="22" customWidth="true" style="0"/>
    <col min="2" max="2" width="28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2" t="s">
        <v>33</v>
      </c>
    </row>
    <row r="2" spans="1:14">
      <c r="A2" t="s">
        <v>34</v>
      </c>
    </row>
    <row r="3" spans="1:14" customHeight="1" ht="30">
      <c r="A3" s="11" t="s">
        <v>35</v>
      </c>
      <c r="B3" s="11" t="s">
        <v>36</v>
      </c>
      <c r="C3" s="13">
        <f>IF(Settings!$B$3="","",Settings!$B$3+0)</f>
      </c>
      <c r="D3" s="13">
        <f>IF(Settings!$B$3="","",Settings!$B$3+7)</f>
      </c>
      <c r="E3" s="13">
        <f>IF(Settings!$B$3="","",Settings!$B$3+14)</f>
      </c>
      <c r="F3" s="13">
        <f>IF(Settings!$B$3="","",Settings!$B$3+21)</f>
      </c>
      <c r="G3" s="13">
        <f>IF(Settings!$B$3="","",Settings!$B$3+28)</f>
      </c>
      <c r="H3" s="13">
        <f>IF(Settings!$B$3="","",Settings!$B$3+35)</f>
      </c>
      <c r="I3" s="13">
        <f>IF(Settings!$B$3="","",Settings!$B$3+42)</f>
      </c>
      <c r="J3" s="13">
        <f>IF(Settings!$B$3="","",Settings!$B$3+49)</f>
      </c>
      <c r="K3" s="13">
        <f>IF(Settings!$B$3="","",Settings!$B$3+56)</f>
      </c>
      <c r="L3" s="13">
        <f>IF(Settings!$B$3="","",Settings!$B$3+63)</f>
      </c>
      <c r="M3" s="13">
        <f>IF(Settings!$B$3="","",Settings!$B$3+70)</f>
      </c>
      <c r="N3" s="13">
        <f>IF(Settings!$B$3="","",Settings!$B$3+77)</f>
      </c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</sheetData>
  <dataValidations count="1">
    <dataValidation type="list" errorStyle="warning" operator="between" allowBlank="1" showDropDown="0" showInputMessage="0" showErrorMessage="1" errorTitle="Not on the list" error="Pick a value from the list, or keep what you typed." sqref="A4:A203">
      <formula1>Team!$A$4:$A$33</formula1>
    </dataValidation>
  </dataValidations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01"/>
  <sheetViews>
    <sheetView tabSelected="0" workbookViewId="0" showGridLines="true" showRowColHeaders="1">
      <pane xSplit="2" ySplit="4" activePane="bottomRight" state="frozen" topLeftCell="C5"/>
      <selection pane="bottomRight" activeCell="A1" sqref="A1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2" t="s">
        <v>37</v>
      </c>
    </row>
    <row r="2" spans="1:14">
      <c r="A2" t="s">
        <v>38</v>
      </c>
    </row>
    <row r="4" spans="1:14" customHeight="1" ht="30">
      <c r="A4" s="11" t="s">
        <v>39</v>
      </c>
      <c r="B4" s="11" t="s">
        <v>20</v>
      </c>
      <c r="C4" s="13">
        <f>IF(Settings!$B$3="","",Settings!$B$3+0)</f>
      </c>
      <c r="D4" s="13">
        <f>IF(Settings!$B$3="","",Settings!$B$3+7)</f>
      </c>
      <c r="E4" s="13">
        <f>IF(Settings!$B$3="","",Settings!$B$3+14)</f>
      </c>
      <c r="F4" s="13">
        <f>IF(Settings!$B$3="","",Settings!$B$3+21)</f>
      </c>
      <c r="G4" s="13">
        <f>IF(Settings!$B$3="","",Settings!$B$3+28)</f>
      </c>
      <c r="H4" s="13">
        <f>IF(Settings!$B$3="","",Settings!$B$3+35)</f>
      </c>
      <c r="I4" s="13">
        <f>IF(Settings!$B$3="","",Settings!$B$3+42)</f>
      </c>
      <c r="J4" s="13">
        <f>IF(Settings!$B$3="","",Settings!$B$3+49)</f>
      </c>
      <c r="K4" s="13">
        <f>IF(Settings!$B$3="","",Settings!$B$3+56)</f>
      </c>
      <c r="L4" s="13">
        <f>IF(Settings!$B$3="","",Settings!$B$3+63)</f>
      </c>
      <c r="M4" s="13">
        <f>IF(Settings!$B$3="","",Settings!$B$3+70)</f>
      </c>
      <c r="N4" s="13">
        <f>IF(Settings!$B$3="","",Settings!$B$3+77)</f>
      </c>
    </row>
    <row r="5" spans="1:14">
      <c r="A5" s="5">
        <f>IF(Team!A4="","",Team!A4)</f>
      </c>
      <c r="B5" s="16">
        <f>IF($A5="","",N(Team!B4))</f>
      </c>
      <c r="C5" s="16">
        <f>IF(OR($A5="",C$4=""),"",IFERROR(MAX(0,$B5*(1-((NETWORKDAYS(C$4,C$4+4)-NETWORKDAYS(C$4,C$4+4,'Public holidays'!$A$4:$A$60))+SUMIFS(Leave!G$4:G$203,Leave!$A$4:$A$203,$A5))/Team!$C4)),""))</f>
      </c>
      <c r="D5" s="16">
        <f>IF(OR($A5="",D$4=""),"",IFERROR(MAX(0,$B5*(1-((NETWORKDAYS(D$4,D$4+4)-NETWORKDAYS(D$4,D$4+4,'Public holidays'!$A$4:$A$60))+SUMIFS(Leave!H$4:H$203,Leave!$A$4:$A$203,$A5))/Team!$C4)),""))</f>
      </c>
      <c r="E5" s="16">
        <f>IF(OR($A5="",E$4=""),"",IFERROR(MAX(0,$B5*(1-((NETWORKDAYS(E$4,E$4+4)-NETWORKDAYS(E$4,E$4+4,'Public holidays'!$A$4:$A$60))+SUMIFS(Leave!I$4:I$203,Leave!$A$4:$A$203,$A5))/Team!$C4)),""))</f>
      </c>
      <c r="F5" s="16">
        <f>IF(OR($A5="",F$4=""),"",IFERROR(MAX(0,$B5*(1-((NETWORKDAYS(F$4,F$4+4)-NETWORKDAYS(F$4,F$4+4,'Public holidays'!$A$4:$A$60))+SUMIFS(Leave!J$4:J$203,Leave!$A$4:$A$203,$A5))/Team!$C4)),""))</f>
      </c>
      <c r="G5" s="16">
        <f>IF(OR($A5="",G$4=""),"",IFERROR(MAX(0,$B5*(1-((NETWORKDAYS(G$4,G$4+4)-NETWORKDAYS(G$4,G$4+4,'Public holidays'!$A$4:$A$60))+SUMIFS(Leave!K$4:K$203,Leave!$A$4:$A$203,$A5))/Team!$C4)),""))</f>
      </c>
      <c r="H5" s="16">
        <f>IF(OR($A5="",H$4=""),"",IFERROR(MAX(0,$B5*(1-((NETWORKDAYS(H$4,H$4+4)-NETWORKDAYS(H$4,H$4+4,'Public holidays'!$A$4:$A$60))+SUMIFS(Leave!L$4:L$203,Leave!$A$4:$A$203,$A5))/Team!$C4)),""))</f>
      </c>
      <c r="I5" s="16">
        <f>IF(OR($A5="",I$4=""),"",IFERROR(MAX(0,$B5*(1-((NETWORKDAYS(I$4,I$4+4)-NETWORKDAYS(I$4,I$4+4,'Public holidays'!$A$4:$A$60))+SUMIFS(Leave!M$4:M$203,Leave!$A$4:$A$203,$A5))/Team!$C4)),""))</f>
      </c>
      <c r="J5" s="16">
        <f>IF(OR($A5="",J$4=""),"",IFERROR(MAX(0,$B5*(1-((NETWORKDAYS(J$4,J$4+4)-NETWORKDAYS(J$4,J$4+4,'Public holidays'!$A$4:$A$60))+SUMIFS(Leave!N$4:N$203,Leave!$A$4:$A$203,$A5))/Team!$C4)),""))</f>
      </c>
      <c r="K5" s="16">
        <f>IF(OR($A5="",K$4=""),"",IFERROR(MAX(0,$B5*(1-((NETWORKDAYS(K$4,K$4+4)-NETWORKDAYS(K$4,K$4+4,'Public holidays'!$A$4:$A$60))+SUMIFS(Leave!O$4:O$203,Leave!$A$4:$A$203,$A5))/Team!$C4)),""))</f>
      </c>
      <c r="L5" s="16">
        <f>IF(OR($A5="",L$4=""),"",IFERROR(MAX(0,$B5*(1-((NETWORKDAYS(L$4,L$4+4)-NETWORKDAYS(L$4,L$4+4,'Public holidays'!$A$4:$A$60))+SUMIFS(Leave!P$4:P$203,Leave!$A$4:$A$203,$A5))/Team!$C4)),""))</f>
      </c>
      <c r="M5" s="16">
        <f>IF(OR($A5="",M$4=""),"",IFERROR(MAX(0,$B5*(1-((NETWORKDAYS(M$4,M$4+4)-NETWORKDAYS(M$4,M$4+4,'Public holidays'!$A$4:$A$60))+SUMIFS(Leave!Q$4:Q$203,Leave!$A$4:$A$203,$A5))/Team!$C4)),""))</f>
      </c>
      <c r="N5" s="16">
        <f>IF(OR($A5="",N$4=""),"",IFERROR(MAX(0,$B5*(1-((NETWORKDAYS(N$4,N$4+4)-NETWORKDAYS(N$4,N$4+4,'Public holidays'!$A$4:$A$60))+SUMIFS(Leave!R$4:R$203,Leave!$A$4:$A$203,$A5))/Team!$C4)),""))</f>
      </c>
    </row>
    <row r="6" spans="1:14">
      <c r="A6" s="5">
        <f>IF(Team!A5="","",Team!A5)</f>
      </c>
      <c r="B6" s="16">
        <f>IF($A6="","",N(Team!B5))</f>
      </c>
      <c r="C6" s="16">
        <f>IF(OR($A6="",C$4=""),"",IFERROR(MAX(0,$B6*(1-((NETWORKDAYS(C$4,C$4+4)-NETWORKDAYS(C$4,C$4+4,'Public holidays'!$A$4:$A$60))+SUMIFS(Leave!G$4:G$203,Leave!$A$4:$A$203,$A6))/Team!$C5)),""))</f>
      </c>
      <c r="D6" s="16">
        <f>IF(OR($A6="",D$4=""),"",IFERROR(MAX(0,$B6*(1-((NETWORKDAYS(D$4,D$4+4)-NETWORKDAYS(D$4,D$4+4,'Public holidays'!$A$4:$A$60))+SUMIFS(Leave!H$4:H$203,Leave!$A$4:$A$203,$A6))/Team!$C5)),""))</f>
      </c>
      <c r="E6" s="16">
        <f>IF(OR($A6="",E$4=""),"",IFERROR(MAX(0,$B6*(1-((NETWORKDAYS(E$4,E$4+4)-NETWORKDAYS(E$4,E$4+4,'Public holidays'!$A$4:$A$60))+SUMIFS(Leave!I$4:I$203,Leave!$A$4:$A$203,$A6))/Team!$C5)),""))</f>
      </c>
      <c r="F6" s="16">
        <f>IF(OR($A6="",F$4=""),"",IFERROR(MAX(0,$B6*(1-((NETWORKDAYS(F$4,F$4+4)-NETWORKDAYS(F$4,F$4+4,'Public holidays'!$A$4:$A$60))+SUMIFS(Leave!J$4:J$203,Leave!$A$4:$A$203,$A6))/Team!$C5)),""))</f>
      </c>
      <c r="G6" s="16">
        <f>IF(OR($A6="",G$4=""),"",IFERROR(MAX(0,$B6*(1-((NETWORKDAYS(G$4,G$4+4)-NETWORKDAYS(G$4,G$4+4,'Public holidays'!$A$4:$A$60))+SUMIFS(Leave!K$4:K$203,Leave!$A$4:$A$203,$A6))/Team!$C5)),""))</f>
      </c>
      <c r="H6" s="16">
        <f>IF(OR($A6="",H$4=""),"",IFERROR(MAX(0,$B6*(1-((NETWORKDAYS(H$4,H$4+4)-NETWORKDAYS(H$4,H$4+4,'Public holidays'!$A$4:$A$60))+SUMIFS(Leave!L$4:L$203,Leave!$A$4:$A$203,$A6))/Team!$C5)),""))</f>
      </c>
      <c r="I6" s="16">
        <f>IF(OR($A6="",I$4=""),"",IFERROR(MAX(0,$B6*(1-((NETWORKDAYS(I$4,I$4+4)-NETWORKDAYS(I$4,I$4+4,'Public holidays'!$A$4:$A$60))+SUMIFS(Leave!M$4:M$203,Leave!$A$4:$A$203,$A6))/Team!$C5)),""))</f>
      </c>
      <c r="J6" s="16">
        <f>IF(OR($A6="",J$4=""),"",IFERROR(MAX(0,$B6*(1-((NETWORKDAYS(J$4,J$4+4)-NETWORKDAYS(J$4,J$4+4,'Public holidays'!$A$4:$A$60))+SUMIFS(Leave!N$4:N$203,Leave!$A$4:$A$203,$A6))/Team!$C5)),""))</f>
      </c>
      <c r="K6" s="16">
        <f>IF(OR($A6="",K$4=""),"",IFERROR(MAX(0,$B6*(1-((NETWORKDAYS(K$4,K$4+4)-NETWORKDAYS(K$4,K$4+4,'Public holidays'!$A$4:$A$60))+SUMIFS(Leave!O$4:O$203,Leave!$A$4:$A$203,$A6))/Team!$C5)),""))</f>
      </c>
      <c r="L6" s="16">
        <f>IF(OR($A6="",L$4=""),"",IFERROR(MAX(0,$B6*(1-((NETWORKDAYS(L$4,L$4+4)-NETWORKDAYS(L$4,L$4+4,'Public holidays'!$A$4:$A$60))+SUMIFS(Leave!P$4:P$203,Leave!$A$4:$A$203,$A6))/Team!$C5)),""))</f>
      </c>
      <c r="M6" s="16">
        <f>IF(OR($A6="",M$4=""),"",IFERROR(MAX(0,$B6*(1-((NETWORKDAYS(M$4,M$4+4)-NETWORKDAYS(M$4,M$4+4,'Public holidays'!$A$4:$A$60))+SUMIFS(Leave!Q$4:Q$203,Leave!$A$4:$A$203,$A6))/Team!$C5)),""))</f>
      </c>
      <c r="N6" s="16">
        <f>IF(OR($A6="",N$4=""),"",IFERROR(MAX(0,$B6*(1-((NETWORKDAYS(N$4,N$4+4)-NETWORKDAYS(N$4,N$4+4,'Public holidays'!$A$4:$A$60))+SUMIFS(Leave!R$4:R$203,Leave!$A$4:$A$203,$A6))/Team!$C5)),""))</f>
      </c>
    </row>
    <row r="7" spans="1:14">
      <c r="A7" s="5">
        <f>IF(Team!A6="","",Team!A6)</f>
      </c>
      <c r="B7" s="16">
        <f>IF($A7="","",N(Team!B6))</f>
      </c>
      <c r="C7" s="16">
        <f>IF(OR($A7="",C$4=""),"",IFERROR(MAX(0,$B7*(1-((NETWORKDAYS(C$4,C$4+4)-NETWORKDAYS(C$4,C$4+4,'Public holidays'!$A$4:$A$60))+SUMIFS(Leave!G$4:G$203,Leave!$A$4:$A$203,$A7))/Team!$C6)),""))</f>
      </c>
      <c r="D7" s="16">
        <f>IF(OR($A7="",D$4=""),"",IFERROR(MAX(0,$B7*(1-((NETWORKDAYS(D$4,D$4+4)-NETWORKDAYS(D$4,D$4+4,'Public holidays'!$A$4:$A$60))+SUMIFS(Leave!H$4:H$203,Leave!$A$4:$A$203,$A7))/Team!$C6)),""))</f>
      </c>
      <c r="E7" s="16">
        <f>IF(OR($A7="",E$4=""),"",IFERROR(MAX(0,$B7*(1-((NETWORKDAYS(E$4,E$4+4)-NETWORKDAYS(E$4,E$4+4,'Public holidays'!$A$4:$A$60))+SUMIFS(Leave!I$4:I$203,Leave!$A$4:$A$203,$A7))/Team!$C6)),""))</f>
      </c>
      <c r="F7" s="16">
        <f>IF(OR($A7="",F$4=""),"",IFERROR(MAX(0,$B7*(1-((NETWORKDAYS(F$4,F$4+4)-NETWORKDAYS(F$4,F$4+4,'Public holidays'!$A$4:$A$60))+SUMIFS(Leave!J$4:J$203,Leave!$A$4:$A$203,$A7))/Team!$C6)),""))</f>
      </c>
      <c r="G7" s="16">
        <f>IF(OR($A7="",G$4=""),"",IFERROR(MAX(0,$B7*(1-((NETWORKDAYS(G$4,G$4+4)-NETWORKDAYS(G$4,G$4+4,'Public holidays'!$A$4:$A$60))+SUMIFS(Leave!K$4:K$203,Leave!$A$4:$A$203,$A7))/Team!$C6)),""))</f>
      </c>
      <c r="H7" s="16">
        <f>IF(OR($A7="",H$4=""),"",IFERROR(MAX(0,$B7*(1-((NETWORKDAYS(H$4,H$4+4)-NETWORKDAYS(H$4,H$4+4,'Public holidays'!$A$4:$A$60))+SUMIFS(Leave!L$4:L$203,Leave!$A$4:$A$203,$A7))/Team!$C6)),""))</f>
      </c>
      <c r="I7" s="16">
        <f>IF(OR($A7="",I$4=""),"",IFERROR(MAX(0,$B7*(1-((NETWORKDAYS(I$4,I$4+4)-NETWORKDAYS(I$4,I$4+4,'Public holidays'!$A$4:$A$60))+SUMIFS(Leave!M$4:M$203,Leave!$A$4:$A$203,$A7))/Team!$C6)),""))</f>
      </c>
      <c r="J7" s="16">
        <f>IF(OR($A7="",J$4=""),"",IFERROR(MAX(0,$B7*(1-((NETWORKDAYS(J$4,J$4+4)-NETWORKDAYS(J$4,J$4+4,'Public holidays'!$A$4:$A$60))+SUMIFS(Leave!N$4:N$203,Leave!$A$4:$A$203,$A7))/Team!$C6)),""))</f>
      </c>
      <c r="K7" s="16">
        <f>IF(OR($A7="",K$4=""),"",IFERROR(MAX(0,$B7*(1-((NETWORKDAYS(K$4,K$4+4)-NETWORKDAYS(K$4,K$4+4,'Public holidays'!$A$4:$A$60))+SUMIFS(Leave!O$4:O$203,Leave!$A$4:$A$203,$A7))/Team!$C6)),""))</f>
      </c>
      <c r="L7" s="16">
        <f>IF(OR($A7="",L$4=""),"",IFERROR(MAX(0,$B7*(1-((NETWORKDAYS(L$4,L$4+4)-NETWORKDAYS(L$4,L$4+4,'Public holidays'!$A$4:$A$60))+SUMIFS(Leave!P$4:P$203,Leave!$A$4:$A$203,$A7))/Team!$C6)),""))</f>
      </c>
      <c r="M7" s="16">
        <f>IF(OR($A7="",M$4=""),"",IFERROR(MAX(0,$B7*(1-((NETWORKDAYS(M$4,M$4+4)-NETWORKDAYS(M$4,M$4+4,'Public holidays'!$A$4:$A$60))+SUMIFS(Leave!Q$4:Q$203,Leave!$A$4:$A$203,$A7))/Team!$C6)),""))</f>
      </c>
      <c r="N7" s="16">
        <f>IF(OR($A7="",N$4=""),"",IFERROR(MAX(0,$B7*(1-((NETWORKDAYS(N$4,N$4+4)-NETWORKDAYS(N$4,N$4+4,'Public holidays'!$A$4:$A$60))+SUMIFS(Leave!R$4:R$203,Leave!$A$4:$A$203,$A7))/Team!$C6)),""))</f>
      </c>
    </row>
    <row r="8" spans="1:14">
      <c r="A8" s="5">
        <f>IF(Team!A7="","",Team!A7)</f>
      </c>
      <c r="B8" s="16">
        <f>IF($A8="","",N(Team!B7))</f>
      </c>
      <c r="C8" s="16">
        <f>IF(OR($A8="",C$4=""),"",IFERROR(MAX(0,$B8*(1-((NETWORKDAYS(C$4,C$4+4)-NETWORKDAYS(C$4,C$4+4,'Public holidays'!$A$4:$A$60))+SUMIFS(Leave!G$4:G$203,Leave!$A$4:$A$203,$A8))/Team!$C7)),""))</f>
      </c>
      <c r="D8" s="16">
        <f>IF(OR($A8="",D$4=""),"",IFERROR(MAX(0,$B8*(1-((NETWORKDAYS(D$4,D$4+4)-NETWORKDAYS(D$4,D$4+4,'Public holidays'!$A$4:$A$60))+SUMIFS(Leave!H$4:H$203,Leave!$A$4:$A$203,$A8))/Team!$C7)),""))</f>
      </c>
      <c r="E8" s="16">
        <f>IF(OR($A8="",E$4=""),"",IFERROR(MAX(0,$B8*(1-((NETWORKDAYS(E$4,E$4+4)-NETWORKDAYS(E$4,E$4+4,'Public holidays'!$A$4:$A$60))+SUMIFS(Leave!I$4:I$203,Leave!$A$4:$A$203,$A8))/Team!$C7)),""))</f>
      </c>
      <c r="F8" s="16">
        <f>IF(OR($A8="",F$4=""),"",IFERROR(MAX(0,$B8*(1-((NETWORKDAYS(F$4,F$4+4)-NETWORKDAYS(F$4,F$4+4,'Public holidays'!$A$4:$A$60))+SUMIFS(Leave!J$4:J$203,Leave!$A$4:$A$203,$A8))/Team!$C7)),""))</f>
      </c>
      <c r="G8" s="16">
        <f>IF(OR($A8="",G$4=""),"",IFERROR(MAX(0,$B8*(1-((NETWORKDAYS(G$4,G$4+4)-NETWORKDAYS(G$4,G$4+4,'Public holidays'!$A$4:$A$60))+SUMIFS(Leave!K$4:K$203,Leave!$A$4:$A$203,$A8))/Team!$C7)),""))</f>
      </c>
      <c r="H8" s="16">
        <f>IF(OR($A8="",H$4=""),"",IFERROR(MAX(0,$B8*(1-((NETWORKDAYS(H$4,H$4+4)-NETWORKDAYS(H$4,H$4+4,'Public holidays'!$A$4:$A$60))+SUMIFS(Leave!L$4:L$203,Leave!$A$4:$A$203,$A8))/Team!$C7)),""))</f>
      </c>
      <c r="I8" s="16">
        <f>IF(OR($A8="",I$4=""),"",IFERROR(MAX(0,$B8*(1-((NETWORKDAYS(I$4,I$4+4)-NETWORKDAYS(I$4,I$4+4,'Public holidays'!$A$4:$A$60))+SUMIFS(Leave!M$4:M$203,Leave!$A$4:$A$203,$A8))/Team!$C7)),""))</f>
      </c>
      <c r="J8" s="16">
        <f>IF(OR($A8="",J$4=""),"",IFERROR(MAX(0,$B8*(1-((NETWORKDAYS(J$4,J$4+4)-NETWORKDAYS(J$4,J$4+4,'Public holidays'!$A$4:$A$60))+SUMIFS(Leave!N$4:N$203,Leave!$A$4:$A$203,$A8))/Team!$C7)),""))</f>
      </c>
      <c r="K8" s="16">
        <f>IF(OR($A8="",K$4=""),"",IFERROR(MAX(0,$B8*(1-((NETWORKDAYS(K$4,K$4+4)-NETWORKDAYS(K$4,K$4+4,'Public holidays'!$A$4:$A$60))+SUMIFS(Leave!O$4:O$203,Leave!$A$4:$A$203,$A8))/Team!$C7)),""))</f>
      </c>
      <c r="L8" s="16">
        <f>IF(OR($A8="",L$4=""),"",IFERROR(MAX(0,$B8*(1-((NETWORKDAYS(L$4,L$4+4)-NETWORKDAYS(L$4,L$4+4,'Public holidays'!$A$4:$A$60))+SUMIFS(Leave!P$4:P$203,Leave!$A$4:$A$203,$A8))/Team!$C7)),""))</f>
      </c>
      <c r="M8" s="16">
        <f>IF(OR($A8="",M$4=""),"",IFERROR(MAX(0,$B8*(1-((NETWORKDAYS(M$4,M$4+4)-NETWORKDAYS(M$4,M$4+4,'Public holidays'!$A$4:$A$60))+SUMIFS(Leave!Q$4:Q$203,Leave!$A$4:$A$203,$A8))/Team!$C7)),""))</f>
      </c>
      <c r="N8" s="16">
        <f>IF(OR($A8="",N$4=""),"",IFERROR(MAX(0,$B8*(1-((NETWORKDAYS(N$4,N$4+4)-NETWORKDAYS(N$4,N$4+4,'Public holidays'!$A$4:$A$60))+SUMIFS(Leave!R$4:R$203,Leave!$A$4:$A$203,$A8))/Team!$C7)),""))</f>
      </c>
    </row>
    <row r="9" spans="1:14">
      <c r="A9" s="5">
        <f>IF(Team!A8="","",Team!A8)</f>
      </c>
      <c r="B9" s="16">
        <f>IF($A9="","",N(Team!B8))</f>
      </c>
      <c r="C9" s="16">
        <f>IF(OR($A9="",C$4=""),"",IFERROR(MAX(0,$B9*(1-((NETWORKDAYS(C$4,C$4+4)-NETWORKDAYS(C$4,C$4+4,'Public holidays'!$A$4:$A$60))+SUMIFS(Leave!G$4:G$203,Leave!$A$4:$A$203,$A9))/Team!$C8)),""))</f>
      </c>
      <c r="D9" s="16">
        <f>IF(OR($A9="",D$4=""),"",IFERROR(MAX(0,$B9*(1-((NETWORKDAYS(D$4,D$4+4)-NETWORKDAYS(D$4,D$4+4,'Public holidays'!$A$4:$A$60))+SUMIFS(Leave!H$4:H$203,Leave!$A$4:$A$203,$A9))/Team!$C8)),""))</f>
      </c>
      <c r="E9" s="16">
        <f>IF(OR($A9="",E$4=""),"",IFERROR(MAX(0,$B9*(1-((NETWORKDAYS(E$4,E$4+4)-NETWORKDAYS(E$4,E$4+4,'Public holidays'!$A$4:$A$60))+SUMIFS(Leave!I$4:I$203,Leave!$A$4:$A$203,$A9))/Team!$C8)),""))</f>
      </c>
      <c r="F9" s="16">
        <f>IF(OR($A9="",F$4=""),"",IFERROR(MAX(0,$B9*(1-((NETWORKDAYS(F$4,F$4+4)-NETWORKDAYS(F$4,F$4+4,'Public holidays'!$A$4:$A$60))+SUMIFS(Leave!J$4:J$203,Leave!$A$4:$A$203,$A9))/Team!$C8)),""))</f>
      </c>
      <c r="G9" s="16">
        <f>IF(OR($A9="",G$4=""),"",IFERROR(MAX(0,$B9*(1-((NETWORKDAYS(G$4,G$4+4)-NETWORKDAYS(G$4,G$4+4,'Public holidays'!$A$4:$A$60))+SUMIFS(Leave!K$4:K$203,Leave!$A$4:$A$203,$A9))/Team!$C8)),""))</f>
      </c>
      <c r="H9" s="16">
        <f>IF(OR($A9="",H$4=""),"",IFERROR(MAX(0,$B9*(1-((NETWORKDAYS(H$4,H$4+4)-NETWORKDAYS(H$4,H$4+4,'Public holidays'!$A$4:$A$60))+SUMIFS(Leave!L$4:L$203,Leave!$A$4:$A$203,$A9))/Team!$C8)),""))</f>
      </c>
      <c r="I9" s="16">
        <f>IF(OR($A9="",I$4=""),"",IFERROR(MAX(0,$B9*(1-((NETWORKDAYS(I$4,I$4+4)-NETWORKDAYS(I$4,I$4+4,'Public holidays'!$A$4:$A$60))+SUMIFS(Leave!M$4:M$203,Leave!$A$4:$A$203,$A9))/Team!$C8)),""))</f>
      </c>
      <c r="J9" s="16">
        <f>IF(OR($A9="",J$4=""),"",IFERROR(MAX(0,$B9*(1-((NETWORKDAYS(J$4,J$4+4)-NETWORKDAYS(J$4,J$4+4,'Public holidays'!$A$4:$A$60))+SUMIFS(Leave!N$4:N$203,Leave!$A$4:$A$203,$A9))/Team!$C8)),""))</f>
      </c>
      <c r="K9" s="16">
        <f>IF(OR($A9="",K$4=""),"",IFERROR(MAX(0,$B9*(1-((NETWORKDAYS(K$4,K$4+4)-NETWORKDAYS(K$4,K$4+4,'Public holidays'!$A$4:$A$60))+SUMIFS(Leave!O$4:O$203,Leave!$A$4:$A$203,$A9))/Team!$C8)),""))</f>
      </c>
      <c r="L9" s="16">
        <f>IF(OR($A9="",L$4=""),"",IFERROR(MAX(0,$B9*(1-((NETWORKDAYS(L$4,L$4+4)-NETWORKDAYS(L$4,L$4+4,'Public holidays'!$A$4:$A$60))+SUMIFS(Leave!P$4:P$203,Leave!$A$4:$A$203,$A9))/Team!$C8)),""))</f>
      </c>
      <c r="M9" s="16">
        <f>IF(OR($A9="",M$4=""),"",IFERROR(MAX(0,$B9*(1-((NETWORKDAYS(M$4,M$4+4)-NETWORKDAYS(M$4,M$4+4,'Public holidays'!$A$4:$A$60))+SUMIFS(Leave!Q$4:Q$203,Leave!$A$4:$A$203,$A9))/Team!$C8)),""))</f>
      </c>
      <c r="N9" s="16">
        <f>IF(OR($A9="",N$4=""),"",IFERROR(MAX(0,$B9*(1-((NETWORKDAYS(N$4,N$4+4)-NETWORKDAYS(N$4,N$4+4,'Public holidays'!$A$4:$A$60))+SUMIFS(Leave!R$4:R$203,Leave!$A$4:$A$203,$A9))/Team!$C8)),""))</f>
      </c>
    </row>
    <row r="10" spans="1:14">
      <c r="A10" s="5">
        <f>IF(Team!A9="","",Team!A9)</f>
      </c>
      <c r="B10" s="16">
        <f>IF($A10="","",N(Team!B9))</f>
      </c>
      <c r="C10" s="16">
        <f>IF(OR($A10="",C$4=""),"",IFERROR(MAX(0,$B10*(1-((NETWORKDAYS(C$4,C$4+4)-NETWORKDAYS(C$4,C$4+4,'Public holidays'!$A$4:$A$60))+SUMIFS(Leave!G$4:G$203,Leave!$A$4:$A$203,$A10))/Team!$C9)),""))</f>
      </c>
      <c r="D10" s="16">
        <f>IF(OR($A10="",D$4=""),"",IFERROR(MAX(0,$B10*(1-((NETWORKDAYS(D$4,D$4+4)-NETWORKDAYS(D$4,D$4+4,'Public holidays'!$A$4:$A$60))+SUMIFS(Leave!H$4:H$203,Leave!$A$4:$A$203,$A10))/Team!$C9)),""))</f>
      </c>
      <c r="E10" s="16">
        <f>IF(OR($A10="",E$4=""),"",IFERROR(MAX(0,$B10*(1-((NETWORKDAYS(E$4,E$4+4)-NETWORKDAYS(E$4,E$4+4,'Public holidays'!$A$4:$A$60))+SUMIFS(Leave!I$4:I$203,Leave!$A$4:$A$203,$A10))/Team!$C9)),""))</f>
      </c>
      <c r="F10" s="16">
        <f>IF(OR($A10="",F$4=""),"",IFERROR(MAX(0,$B10*(1-((NETWORKDAYS(F$4,F$4+4)-NETWORKDAYS(F$4,F$4+4,'Public holidays'!$A$4:$A$60))+SUMIFS(Leave!J$4:J$203,Leave!$A$4:$A$203,$A10))/Team!$C9)),""))</f>
      </c>
      <c r="G10" s="16">
        <f>IF(OR($A10="",G$4=""),"",IFERROR(MAX(0,$B10*(1-((NETWORKDAYS(G$4,G$4+4)-NETWORKDAYS(G$4,G$4+4,'Public holidays'!$A$4:$A$60))+SUMIFS(Leave!K$4:K$203,Leave!$A$4:$A$203,$A10))/Team!$C9)),""))</f>
      </c>
      <c r="H10" s="16">
        <f>IF(OR($A10="",H$4=""),"",IFERROR(MAX(0,$B10*(1-((NETWORKDAYS(H$4,H$4+4)-NETWORKDAYS(H$4,H$4+4,'Public holidays'!$A$4:$A$60))+SUMIFS(Leave!L$4:L$203,Leave!$A$4:$A$203,$A10))/Team!$C9)),""))</f>
      </c>
      <c r="I10" s="16">
        <f>IF(OR($A10="",I$4=""),"",IFERROR(MAX(0,$B10*(1-((NETWORKDAYS(I$4,I$4+4)-NETWORKDAYS(I$4,I$4+4,'Public holidays'!$A$4:$A$60))+SUMIFS(Leave!M$4:M$203,Leave!$A$4:$A$203,$A10))/Team!$C9)),""))</f>
      </c>
      <c r="J10" s="16">
        <f>IF(OR($A10="",J$4=""),"",IFERROR(MAX(0,$B10*(1-((NETWORKDAYS(J$4,J$4+4)-NETWORKDAYS(J$4,J$4+4,'Public holidays'!$A$4:$A$60))+SUMIFS(Leave!N$4:N$203,Leave!$A$4:$A$203,$A10))/Team!$C9)),""))</f>
      </c>
      <c r="K10" s="16">
        <f>IF(OR($A10="",K$4=""),"",IFERROR(MAX(0,$B10*(1-((NETWORKDAYS(K$4,K$4+4)-NETWORKDAYS(K$4,K$4+4,'Public holidays'!$A$4:$A$60))+SUMIFS(Leave!O$4:O$203,Leave!$A$4:$A$203,$A10))/Team!$C9)),""))</f>
      </c>
      <c r="L10" s="16">
        <f>IF(OR($A10="",L$4=""),"",IFERROR(MAX(0,$B10*(1-((NETWORKDAYS(L$4,L$4+4)-NETWORKDAYS(L$4,L$4+4,'Public holidays'!$A$4:$A$60))+SUMIFS(Leave!P$4:P$203,Leave!$A$4:$A$203,$A10))/Team!$C9)),""))</f>
      </c>
      <c r="M10" s="16">
        <f>IF(OR($A10="",M$4=""),"",IFERROR(MAX(0,$B10*(1-((NETWORKDAYS(M$4,M$4+4)-NETWORKDAYS(M$4,M$4+4,'Public holidays'!$A$4:$A$60))+SUMIFS(Leave!Q$4:Q$203,Leave!$A$4:$A$203,$A10))/Team!$C9)),""))</f>
      </c>
      <c r="N10" s="16">
        <f>IF(OR($A10="",N$4=""),"",IFERROR(MAX(0,$B10*(1-((NETWORKDAYS(N$4,N$4+4)-NETWORKDAYS(N$4,N$4+4,'Public holidays'!$A$4:$A$60))+SUMIFS(Leave!R$4:R$203,Leave!$A$4:$A$203,$A10))/Team!$C9)),""))</f>
      </c>
    </row>
    <row r="11" spans="1:14">
      <c r="A11" s="5">
        <f>IF(Team!A10="","",Team!A10)</f>
      </c>
      <c r="B11" s="16">
        <f>IF($A11="","",N(Team!B10))</f>
      </c>
      <c r="C11" s="16">
        <f>IF(OR($A11="",C$4=""),"",IFERROR(MAX(0,$B11*(1-((NETWORKDAYS(C$4,C$4+4)-NETWORKDAYS(C$4,C$4+4,'Public holidays'!$A$4:$A$60))+SUMIFS(Leave!G$4:G$203,Leave!$A$4:$A$203,$A11))/Team!$C10)),""))</f>
      </c>
      <c r="D11" s="16">
        <f>IF(OR($A11="",D$4=""),"",IFERROR(MAX(0,$B11*(1-((NETWORKDAYS(D$4,D$4+4)-NETWORKDAYS(D$4,D$4+4,'Public holidays'!$A$4:$A$60))+SUMIFS(Leave!H$4:H$203,Leave!$A$4:$A$203,$A11))/Team!$C10)),""))</f>
      </c>
      <c r="E11" s="16">
        <f>IF(OR($A11="",E$4=""),"",IFERROR(MAX(0,$B11*(1-((NETWORKDAYS(E$4,E$4+4)-NETWORKDAYS(E$4,E$4+4,'Public holidays'!$A$4:$A$60))+SUMIFS(Leave!I$4:I$203,Leave!$A$4:$A$203,$A11))/Team!$C10)),""))</f>
      </c>
      <c r="F11" s="16">
        <f>IF(OR($A11="",F$4=""),"",IFERROR(MAX(0,$B11*(1-((NETWORKDAYS(F$4,F$4+4)-NETWORKDAYS(F$4,F$4+4,'Public holidays'!$A$4:$A$60))+SUMIFS(Leave!J$4:J$203,Leave!$A$4:$A$203,$A11))/Team!$C10)),""))</f>
      </c>
      <c r="G11" s="16">
        <f>IF(OR($A11="",G$4=""),"",IFERROR(MAX(0,$B11*(1-((NETWORKDAYS(G$4,G$4+4)-NETWORKDAYS(G$4,G$4+4,'Public holidays'!$A$4:$A$60))+SUMIFS(Leave!K$4:K$203,Leave!$A$4:$A$203,$A11))/Team!$C10)),""))</f>
      </c>
      <c r="H11" s="16">
        <f>IF(OR($A11="",H$4=""),"",IFERROR(MAX(0,$B11*(1-((NETWORKDAYS(H$4,H$4+4)-NETWORKDAYS(H$4,H$4+4,'Public holidays'!$A$4:$A$60))+SUMIFS(Leave!L$4:L$203,Leave!$A$4:$A$203,$A11))/Team!$C10)),""))</f>
      </c>
      <c r="I11" s="16">
        <f>IF(OR($A11="",I$4=""),"",IFERROR(MAX(0,$B11*(1-((NETWORKDAYS(I$4,I$4+4)-NETWORKDAYS(I$4,I$4+4,'Public holidays'!$A$4:$A$60))+SUMIFS(Leave!M$4:M$203,Leave!$A$4:$A$203,$A11))/Team!$C10)),""))</f>
      </c>
      <c r="J11" s="16">
        <f>IF(OR($A11="",J$4=""),"",IFERROR(MAX(0,$B11*(1-((NETWORKDAYS(J$4,J$4+4)-NETWORKDAYS(J$4,J$4+4,'Public holidays'!$A$4:$A$60))+SUMIFS(Leave!N$4:N$203,Leave!$A$4:$A$203,$A11))/Team!$C10)),""))</f>
      </c>
      <c r="K11" s="16">
        <f>IF(OR($A11="",K$4=""),"",IFERROR(MAX(0,$B11*(1-((NETWORKDAYS(K$4,K$4+4)-NETWORKDAYS(K$4,K$4+4,'Public holidays'!$A$4:$A$60))+SUMIFS(Leave!O$4:O$203,Leave!$A$4:$A$203,$A11))/Team!$C10)),""))</f>
      </c>
      <c r="L11" s="16">
        <f>IF(OR($A11="",L$4=""),"",IFERROR(MAX(0,$B11*(1-((NETWORKDAYS(L$4,L$4+4)-NETWORKDAYS(L$4,L$4+4,'Public holidays'!$A$4:$A$60))+SUMIFS(Leave!P$4:P$203,Leave!$A$4:$A$203,$A11))/Team!$C10)),""))</f>
      </c>
      <c r="M11" s="16">
        <f>IF(OR($A11="",M$4=""),"",IFERROR(MAX(0,$B11*(1-((NETWORKDAYS(M$4,M$4+4)-NETWORKDAYS(M$4,M$4+4,'Public holidays'!$A$4:$A$60))+SUMIFS(Leave!Q$4:Q$203,Leave!$A$4:$A$203,$A11))/Team!$C10)),""))</f>
      </c>
      <c r="N11" s="16">
        <f>IF(OR($A11="",N$4=""),"",IFERROR(MAX(0,$B11*(1-((NETWORKDAYS(N$4,N$4+4)-NETWORKDAYS(N$4,N$4+4,'Public holidays'!$A$4:$A$60))+SUMIFS(Leave!R$4:R$203,Leave!$A$4:$A$203,$A11))/Team!$C10)),""))</f>
      </c>
    </row>
    <row r="12" spans="1:14">
      <c r="A12" s="5">
        <f>IF(Team!A11="","",Team!A11)</f>
      </c>
      <c r="B12" s="16">
        <f>IF($A12="","",N(Team!B11))</f>
      </c>
      <c r="C12" s="16">
        <f>IF(OR($A12="",C$4=""),"",IFERROR(MAX(0,$B12*(1-((NETWORKDAYS(C$4,C$4+4)-NETWORKDAYS(C$4,C$4+4,'Public holidays'!$A$4:$A$60))+SUMIFS(Leave!G$4:G$203,Leave!$A$4:$A$203,$A12))/Team!$C11)),""))</f>
      </c>
      <c r="D12" s="16">
        <f>IF(OR($A12="",D$4=""),"",IFERROR(MAX(0,$B12*(1-((NETWORKDAYS(D$4,D$4+4)-NETWORKDAYS(D$4,D$4+4,'Public holidays'!$A$4:$A$60))+SUMIFS(Leave!H$4:H$203,Leave!$A$4:$A$203,$A12))/Team!$C11)),""))</f>
      </c>
      <c r="E12" s="16">
        <f>IF(OR($A12="",E$4=""),"",IFERROR(MAX(0,$B12*(1-((NETWORKDAYS(E$4,E$4+4)-NETWORKDAYS(E$4,E$4+4,'Public holidays'!$A$4:$A$60))+SUMIFS(Leave!I$4:I$203,Leave!$A$4:$A$203,$A12))/Team!$C11)),""))</f>
      </c>
      <c r="F12" s="16">
        <f>IF(OR($A12="",F$4=""),"",IFERROR(MAX(0,$B12*(1-((NETWORKDAYS(F$4,F$4+4)-NETWORKDAYS(F$4,F$4+4,'Public holidays'!$A$4:$A$60))+SUMIFS(Leave!J$4:J$203,Leave!$A$4:$A$203,$A12))/Team!$C11)),""))</f>
      </c>
      <c r="G12" s="16">
        <f>IF(OR($A12="",G$4=""),"",IFERROR(MAX(0,$B12*(1-((NETWORKDAYS(G$4,G$4+4)-NETWORKDAYS(G$4,G$4+4,'Public holidays'!$A$4:$A$60))+SUMIFS(Leave!K$4:K$203,Leave!$A$4:$A$203,$A12))/Team!$C11)),""))</f>
      </c>
      <c r="H12" s="16">
        <f>IF(OR($A12="",H$4=""),"",IFERROR(MAX(0,$B12*(1-((NETWORKDAYS(H$4,H$4+4)-NETWORKDAYS(H$4,H$4+4,'Public holidays'!$A$4:$A$60))+SUMIFS(Leave!L$4:L$203,Leave!$A$4:$A$203,$A12))/Team!$C11)),""))</f>
      </c>
      <c r="I12" s="16">
        <f>IF(OR($A12="",I$4=""),"",IFERROR(MAX(0,$B12*(1-((NETWORKDAYS(I$4,I$4+4)-NETWORKDAYS(I$4,I$4+4,'Public holidays'!$A$4:$A$60))+SUMIFS(Leave!M$4:M$203,Leave!$A$4:$A$203,$A12))/Team!$C11)),""))</f>
      </c>
      <c r="J12" s="16">
        <f>IF(OR($A12="",J$4=""),"",IFERROR(MAX(0,$B12*(1-((NETWORKDAYS(J$4,J$4+4)-NETWORKDAYS(J$4,J$4+4,'Public holidays'!$A$4:$A$60))+SUMIFS(Leave!N$4:N$203,Leave!$A$4:$A$203,$A12))/Team!$C11)),""))</f>
      </c>
      <c r="K12" s="16">
        <f>IF(OR($A12="",K$4=""),"",IFERROR(MAX(0,$B12*(1-((NETWORKDAYS(K$4,K$4+4)-NETWORKDAYS(K$4,K$4+4,'Public holidays'!$A$4:$A$60))+SUMIFS(Leave!O$4:O$203,Leave!$A$4:$A$203,$A12))/Team!$C11)),""))</f>
      </c>
      <c r="L12" s="16">
        <f>IF(OR($A12="",L$4=""),"",IFERROR(MAX(0,$B12*(1-((NETWORKDAYS(L$4,L$4+4)-NETWORKDAYS(L$4,L$4+4,'Public holidays'!$A$4:$A$60))+SUMIFS(Leave!P$4:P$203,Leave!$A$4:$A$203,$A12))/Team!$C11)),""))</f>
      </c>
      <c r="M12" s="16">
        <f>IF(OR($A12="",M$4=""),"",IFERROR(MAX(0,$B12*(1-((NETWORKDAYS(M$4,M$4+4)-NETWORKDAYS(M$4,M$4+4,'Public holidays'!$A$4:$A$60))+SUMIFS(Leave!Q$4:Q$203,Leave!$A$4:$A$203,$A12))/Team!$C11)),""))</f>
      </c>
      <c r="N12" s="16">
        <f>IF(OR($A12="",N$4=""),"",IFERROR(MAX(0,$B12*(1-((NETWORKDAYS(N$4,N$4+4)-NETWORKDAYS(N$4,N$4+4,'Public holidays'!$A$4:$A$60))+SUMIFS(Leave!R$4:R$203,Leave!$A$4:$A$203,$A12))/Team!$C11)),""))</f>
      </c>
    </row>
    <row r="13" spans="1:14">
      <c r="A13" s="5">
        <f>IF(Team!A12="","",Team!A12)</f>
      </c>
      <c r="B13" s="16">
        <f>IF($A13="","",N(Team!B12))</f>
      </c>
      <c r="C13" s="16">
        <f>IF(OR($A13="",C$4=""),"",IFERROR(MAX(0,$B13*(1-((NETWORKDAYS(C$4,C$4+4)-NETWORKDAYS(C$4,C$4+4,'Public holidays'!$A$4:$A$60))+SUMIFS(Leave!G$4:G$203,Leave!$A$4:$A$203,$A13))/Team!$C12)),""))</f>
      </c>
      <c r="D13" s="16">
        <f>IF(OR($A13="",D$4=""),"",IFERROR(MAX(0,$B13*(1-((NETWORKDAYS(D$4,D$4+4)-NETWORKDAYS(D$4,D$4+4,'Public holidays'!$A$4:$A$60))+SUMIFS(Leave!H$4:H$203,Leave!$A$4:$A$203,$A13))/Team!$C12)),""))</f>
      </c>
      <c r="E13" s="16">
        <f>IF(OR($A13="",E$4=""),"",IFERROR(MAX(0,$B13*(1-((NETWORKDAYS(E$4,E$4+4)-NETWORKDAYS(E$4,E$4+4,'Public holidays'!$A$4:$A$60))+SUMIFS(Leave!I$4:I$203,Leave!$A$4:$A$203,$A13))/Team!$C12)),""))</f>
      </c>
      <c r="F13" s="16">
        <f>IF(OR($A13="",F$4=""),"",IFERROR(MAX(0,$B13*(1-((NETWORKDAYS(F$4,F$4+4)-NETWORKDAYS(F$4,F$4+4,'Public holidays'!$A$4:$A$60))+SUMIFS(Leave!J$4:J$203,Leave!$A$4:$A$203,$A13))/Team!$C12)),""))</f>
      </c>
      <c r="G13" s="16">
        <f>IF(OR($A13="",G$4=""),"",IFERROR(MAX(0,$B13*(1-((NETWORKDAYS(G$4,G$4+4)-NETWORKDAYS(G$4,G$4+4,'Public holidays'!$A$4:$A$60))+SUMIFS(Leave!K$4:K$203,Leave!$A$4:$A$203,$A13))/Team!$C12)),""))</f>
      </c>
      <c r="H13" s="16">
        <f>IF(OR($A13="",H$4=""),"",IFERROR(MAX(0,$B13*(1-((NETWORKDAYS(H$4,H$4+4)-NETWORKDAYS(H$4,H$4+4,'Public holidays'!$A$4:$A$60))+SUMIFS(Leave!L$4:L$203,Leave!$A$4:$A$203,$A13))/Team!$C12)),""))</f>
      </c>
      <c r="I13" s="16">
        <f>IF(OR($A13="",I$4=""),"",IFERROR(MAX(0,$B13*(1-((NETWORKDAYS(I$4,I$4+4)-NETWORKDAYS(I$4,I$4+4,'Public holidays'!$A$4:$A$60))+SUMIFS(Leave!M$4:M$203,Leave!$A$4:$A$203,$A13))/Team!$C12)),""))</f>
      </c>
      <c r="J13" s="16">
        <f>IF(OR($A13="",J$4=""),"",IFERROR(MAX(0,$B13*(1-((NETWORKDAYS(J$4,J$4+4)-NETWORKDAYS(J$4,J$4+4,'Public holidays'!$A$4:$A$60))+SUMIFS(Leave!N$4:N$203,Leave!$A$4:$A$203,$A13))/Team!$C12)),""))</f>
      </c>
      <c r="K13" s="16">
        <f>IF(OR($A13="",K$4=""),"",IFERROR(MAX(0,$B13*(1-((NETWORKDAYS(K$4,K$4+4)-NETWORKDAYS(K$4,K$4+4,'Public holidays'!$A$4:$A$60))+SUMIFS(Leave!O$4:O$203,Leave!$A$4:$A$203,$A13))/Team!$C12)),""))</f>
      </c>
      <c r="L13" s="16">
        <f>IF(OR($A13="",L$4=""),"",IFERROR(MAX(0,$B13*(1-((NETWORKDAYS(L$4,L$4+4)-NETWORKDAYS(L$4,L$4+4,'Public holidays'!$A$4:$A$60))+SUMIFS(Leave!P$4:P$203,Leave!$A$4:$A$203,$A13))/Team!$C12)),""))</f>
      </c>
      <c r="M13" s="16">
        <f>IF(OR($A13="",M$4=""),"",IFERROR(MAX(0,$B13*(1-((NETWORKDAYS(M$4,M$4+4)-NETWORKDAYS(M$4,M$4+4,'Public holidays'!$A$4:$A$60))+SUMIFS(Leave!Q$4:Q$203,Leave!$A$4:$A$203,$A13))/Team!$C12)),""))</f>
      </c>
      <c r="N13" s="16">
        <f>IF(OR($A13="",N$4=""),"",IFERROR(MAX(0,$B13*(1-((NETWORKDAYS(N$4,N$4+4)-NETWORKDAYS(N$4,N$4+4,'Public holidays'!$A$4:$A$60))+SUMIFS(Leave!R$4:R$203,Leave!$A$4:$A$203,$A13))/Team!$C12)),""))</f>
      </c>
    </row>
    <row r="14" spans="1:14">
      <c r="A14" s="5">
        <f>IF(Team!A13="","",Team!A13)</f>
      </c>
      <c r="B14" s="16">
        <f>IF($A14="","",N(Team!B13))</f>
      </c>
      <c r="C14" s="16">
        <f>IF(OR($A14="",C$4=""),"",IFERROR(MAX(0,$B14*(1-((NETWORKDAYS(C$4,C$4+4)-NETWORKDAYS(C$4,C$4+4,'Public holidays'!$A$4:$A$60))+SUMIFS(Leave!G$4:G$203,Leave!$A$4:$A$203,$A14))/Team!$C13)),""))</f>
      </c>
      <c r="D14" s="16">
        <f>IF(OR($A14="",D$4=""),"",IFERROR(MAX(0,$B14*(1-((NETWORKDAYS(D$4,D$4+4)-NETWORKDAYS(D$4,D$4+4,'Public holidays'!$A$4:$A$60))+SUMIFS(Leave!H$4:H$203,Leave!$A$4:$A$203,$A14))/Team!$C13)),""))</f>
      </c>
      <c r="E14" s="16">
        <f>IF(OR($A14="",E$4=""),"",IFERROR(MAX(0,$B14*(1-((NETWORKDAYS(E$4,E$4+4)-NETWORKDAYS(E$4,E$4+4,'Public holidays'!$A$4:$A$60))+SUMIFS(Leave!I$4:I$203,Leave!$A$4:$A$203,$A14))/Team!$C13)),""))</f>
      </c>
      <c r="F14" s="16">
        <f>IF(OR($A14="",F$4=""),"",IFERROR(MAX(0,$B14*(1-((NETWORKDAYS(F$4,F$4+4)-NETWORKDAYS(F$4,F$4+4,'Public holidays'!$A$4:$A$60))+SUMIFS(Leave!J$4:J$203,Leave!$A$4:$A$203,$A14))/Team!$C13)),""))</f>
      </c>
      <c r="G14" s="16">
        <f>IF(OR($A14="",G$4=""),"",IFERROR(MAX(0,$B14*(1-((NETWORKDAYS(G$4,G$4+4)-NETWORKDAYS(G$4,G$4+4,'Public holidays'!$A$4:$A$60))+SUMIFS(Leave!K$4:K$203,Leave!$A$4:$A$203,$A14))/Team!$C13)),""))</f>
      </c>
      <c r="H14" s="16">
        <f>IF(OR($A14="",H$4=""),"",IFERROR(MAX(0,$B14*(1-((NETWORKDAYS(H$4,H$4+4)-NETWORKDAYS(H$4,H$4+4,'Public holidays'!$A$4:$A$60))+SUMIFS(Leave!L$4:L$203,Leave!$A$4:$A$203,$A14))/Team!$C13)),""))</f>
      </c>
      <c r="I14" s="16">
        <f>IF(OR($A14="",I$4=""),"",IFERROR(MAX(0,$B14*(1-((NETWORKDAYS(I$4,I$4+4)-NETWORKDAYS(I$4,I$4+4,'Public holidays'!$A$4:$A$60))+SUMIFS(Leave!M$4:M$203,Leave!$A$4:$A$203,$A14))/Team!$C13)),""))</f>
      </c>
      <c r="J14" s="16">
        <f>IF(OR($A14="",J$4=""),"",IFERROR(MAX(0,$B14*(1-((NETWORKDAYS(J$4,J$4+4)-NETWORKDAYS(J$4,J$4+4,'Public holidays'!$A$4:$A$60))+SUMIFS(Leave!N$4:N$203,Leave!$A$4:$A$203,$A14))/Team!$C13)),""))</f>
      </c>
      <c r="K14" s="16">
        <f>IF(OR($A14="",K$4=""),"",IFERROR(MAX(0,$B14*(1-((NETWORKDAYS(K$4,K$4+4)-NETWORKDAYS(K$4,K$4+4,'Public holidays'!$A$4:$A$60))+SUMIFS(Leave!O$4:O$203,Leave!$A$4:$A$203,$A14))/Team!$C13)),""))</f>
      </c>
      <c r="L14" s="16">
        <f>IF(OR($A14="",L$4=""),"",IFERROR(MAX(0,$B14*(1-((NETWORKDAYS(L$4,L$4+4)-NETWORKDAYS(L$4,L$4+4,'Public holidays'!$A$4:$A$60))+SUMIFS(Leave!P$4:P$203,Leave!$A$4:$A$203,$A14))/Team!$C13)),""))</f>
      </c>
      <c r="M14" s="16">
        <f>IF(OR($A14="",M$4=""),"",IFERROR(MAX(0,$B14*(1-((NETWORKDAYS(M$4,M$4+4)-NETWORKDAYS(M$4,M$4+4,'Public holidays'!$A$4:$A$60))+SUMIFS(Leave!Q$4:Q$203,Leave!$A$4:$A$203,$A14))/Team!$C13)),""))</f>
      </c>
      <c r="N14" s="16">
        <f>IF(OR($A14="",N$4=""),"",IFERROR(MAX(0,$B14*(1-((NETWORKDAYS(N$4,N$4+4)-NETWORKDAYS(N$4,N$4+4,'Public holidays'!$A$4:$A$60))+SUMIFS(Leave!R$4:R$203,Leave!$A$4:$A$203,$A14))/Team!$C13)),""))</f>
      </c>
    </row>
    <row r="15" spans="1:14">
      <c r="A15" s="5">
        <f>IF(Team!A14="","",Team!A14)</f>
      </c>
      <c r="B15" s="16">
        <f>IF($A15="","",N(Team!B14))</f>
      </c>
      <c r="C15" s="16">
        <f>IF(OR($A15="",C$4=""),"",IFERROR(MAX(0,$B15*(1-((NETWORKDAYS(C$4,C$4+4)-NETWORKDAYS(C$4,C$4+4,'Public holidays'!$A$4:$A$60))+SUMIFS(Leave!G$4:G$203,Leave!$A$4:$A$203,$A15))/Team!$C14)),""))</f>
      </c>
      <c r="D15" s="16">
        <f>IF(OR($A15="",D$4=""),"",IFERROR(MAX(0,$B15*(1-((NETWORKDAYS(D$4,D$4+4)-NETWORKDAYS(D$4,D$4+4,'Public holidays'!$A$4:$A$60))+SUMIFS(Leave!H$4:H$203,Leave!$A$4:$A$203,$A15))/Team!$C14)),""))</f>
      </c>
      <c r="E15" s="16">
        <f>IF(OR($A15="",E$4=""),"",IFERROR(MAX(0,$B15*(1-((NETWORKDAYS(E$4,E$4+4)-NETWORKDAYS(E$4,E$4+4,'Public holidays'!$A$4:$A$60))+SUMIFS(Leave!I$4:I$203,Leave!$A$4:$A$203,$A15))/Team!$C14)),""))</f>
      </c>
      <c r="F15" s="16">
        <f>IF(OR($A15="",F$4=""),"",IFERROR(MAX(0,$B15*(1-((NETWORKDAYS(F$4,F$4+4)-NETWORKDAYS(F$4,F$4+4,'Public holidays'!$A$4:$A$60))+SUMIFS(Leave!J$4:J$203,Leave!$A$4:$A$203,$A15))/Team!$C14)),""))</f>
      </c>
      <c r="G15" s="16">
        <f>IF(OR($A15="",G$4=""),"",IFERROR(MAX(0,$B15*(1-((NETWORKDAYS(G$4,G$4+4)-NETWORKDAYS(G$4,G$4+4,'Public holidays'!$A$4:$A$60))+SUMIFS(Leave!K$4:K$203,Leave!$A$4:$A$203,$A15))/Team!$C14)),""))</f>
      </c>
      <c r="H15" s="16">
        <f>IF(OR($A15="",H$4=""),"",IFERROR(MAX(0,$B15*(1-((NETWORKDAYS(H$4,H$4+4)-NETWORKDAYS(H$4,H$4+4,'Public holidays'!$A$4:$A$60))+SUMIFS(Leave!L$4:L$203,Leave!$A$4:$A$203,$A15))/Team!$C14)),""))</f>
      </c>
      <c r="I15" s="16">
        <f>IF(OR($A15="",I$4=""),"",IFERROR(MAX(0,$B15*(1-((NETWORKDAYS(I$4,I$4+4)-NETWORKDAYS(I$4,I$4+4,'Public holidays'!$A$4:$A$60))+SUMIFS(Leave!M$4:M$203,Leave!$A$4:$A$203,$A15))/Team!$C14)),""))</f>
      </c>
      <c r="J15" s="16">
        <f>IF(OR($A15="",J$4=""),"",IFERROR(MAX(0,$B15*(1-((NETWORKDAYS(J$4,J$4+4)-NETWORKDAYS(J$4,J$4+4,'Public holidays'!$A$4:$A$60))+SUMIFS(Leave!N$4:N$203,Leave!$A$4:$A$203,$A15))/Team!$C14)),""))</f>
      </c>
      <c r="K15" s="16">
        <f>IF(OR($A15="",K$4=""),"",IFERROR(MAX(0,$B15*(1-((NETWORKDAYS(K$4,K$4+4)-NETWORKDAYS(K$4,K$4+4,'Public holidays'!$A$4:$A$60))+SUMIFS(Leave!O$4:O$203,Leave!$A$4:$A$203,$A15))/Team!$C14)),""))</f>
      </c>
      <c r="L15" s="16">
        <f>IF(OR($A15="",L$4=""),"",IFERROR(MAX(0,$B15*(1-((NETWORKDAYS(L$4,L$4+4)-NETWORKDAYS(L$4,L$4+4,'Public holidays'!$A$4:$A$60))+SUMIFS(Leave!P$4:P$203,Leave!$A$4:$A$203,$A15))/Team!$C14)),""))</f>
      </c>
      <c r="M15" s="16">
        <f>IF(OR($A15="",M$4=""),"",IFERROR(MAX(0,$B15*(1-((NETWORKDAYS(M$4,M$4+4)-NETWORKDAYS(M$4,M$4+4,'Public holidays'!$A$4:$A$60))+SUMIFS(Leave!Q$4:Q$203,Leave!$A$4:$A$203,$A15))/Team!$C14)),""))</f>
      </c>
      <c r="N15" s="16">
        <f>IF(OR($A15="",N$4=""),"",IFERROR(MAX(0,$B15*(1-((NETWORKDAYS(N$4,N$4+4)-NETWORKDAYS(N$4,N$4+4,'Public holidays'!$A$4:$A$60))+SUMIFS(Leave!R$4:R$203,Leave!$A$4:$A$203,$A15))/Team!$C14)),""))</f>
      </c>
    </row>
    <row r="16" spans="1:14">
      <c r="A16" s="5">
        <f>IF(Team!A15="","",Team!A15)</f>
      </c>
      <c r="B16" s="16">
        <f>IF($A16="","",N(Team!B15))</f>
      </c>
      <c r="C16" s="16">
        <f>IF(OR($A16="",C$4=""),"",IFERROR(MAX(0,$B16*(1-((NETWORKDAYS(C$4,C$4+4)-NETWORKDAYS(C$4,C$4+4,'Public holidays'!$A$4:$A$60))+SUMIFS(Leave!G$4:G$203,Leave!$A$4:$A$203,$A16))/Team!$C15)),""))</f>
      </c>
      <c r="D16" s="16">
        <f>IF(OR($A16="",D$4=""),"",IFERROR(MAX(0,$B16*(1-((NETWORKDAYS(D$4,D$4+4)-NETWORKDAYS(D$4,D$4+4,'Public holidays'!$A$4:$A$60))+SUMIFS(Leave!H$4:H$203,Leave!$A$4:$A$203,$A16))/Team!$C15)),""))</f>
      </c>
      <c r="E16" s="16">
        <f>IF(OR($A16="",E$4=""),"",IFERROR(MAX(0,$B16*(1-((NETWORKDAYS(E$4,E$4+4)-NETWORKDAYS(E$4,E$4+4,'Public holidays'!$A$4:$A$60))+SUMIFS(Leave!I$4:I$203,Leave!$A$4:$A$203,$A16))/Team!$C15)),""))</f>
      </c>
      <c r="F16" s="16">
        <f>IF(OR($A16="",F$4=""),"",IFERROR(MAX(0,$B16*(1-((NETWORKDAYS(F$4,F$4+4)-NETWORKDAYS(F$4,F$4+4,'Public holidays'!$A$4:$A$60))+SUMIFS(Leave!J$4:J$203,Leave!$A$4:$A$203,$A16))/Team!$C15)),""))</f>
      </c>
      <c r="G16" s="16">
        <f>IF(OR($A16="",G$4=""),"",IFERROR(MAX(0,$B16*(1-((NETWORKDAYS(G$4,G$4+4)-NETWORKDAYS(G$4,G$4+4,'Public holidays'!$A$4:$A$60))+SUMIFS(Leave!K$4:K$203,Leave!$A$4:$A$203,$A16))/Team!$C15)),""))</f>
      </c>
      <c r="H16" s="16">
        <f>IF(OR($A16="",H$4=""),"",IFERROR(MAX(0,$B16*(1-((NETWORKDAYS(H$4,H$4+4)-NETWORKDAYS(H$4,H$4+4,'Public holidays'!$A$4:$A$60))+SUMIFS(Leave!L$4:L$203,Leave!$A$4:$A$203,$A16))/Team!$C15)),""))</f>
      </c>
      <c r="I16" s="16">
        <f>IF(OR($A16="",I$4=""),"",IFERROR(MAX(0,$B16*(1-((NETWORKDAYS(I$4,I$4+4)-NETWORKDAYS(I$4,I$4+4,'Public holidays'!$A$4:$A$60))+SUMIFS(Leave!M$4:M$203,Leave!$A$4:$A$203,$A16))/Team!$C15)),""))</f>
      </c>
      <c r="J16" s="16">
        <f>IF(OR($A16="",J$4=""),"",IFERROR(MAX(0,$B16*(1-((NETWORKDAYS(J$4,J$4+4)-NETWORKDAYS(J$4,J$4+4,'Public holidays'!$A$4:$A$60))+SUMIFS(Leave!N$4:N$203,Leave!$A$4:$A$203,$A16))/Team!$C15)),""))</f>
      </c>
      <c r="K16" s="16">
        <f>IF(OR($A16="",K$4=""),"",IFERROR(MAX(0,$B16*(1-((NETWORKDAYS(K$4,K$4+4)-NETWORKDAYS(K$4,K$4+4,'Public holidays'!$A$4:$A$60))+SUMIFS(Leave!O$4:O$203,Leave!$A$4:$A$203,$A16))/Team!$C15)),""))</f>
      </c>
      <c r="L16" s="16">
        <f>IF(OR($A16="",L$4=""),"",IFERROR(MAX(0,$B16*(1-((NETWORKDAYS(L$4,L$4+4)-NETWORKDAYS(L$4,L$4+4,'Public holidays'!$A$4:$A$60))+SUMIFS(Leave!P$4:P$203,Leave!$A$4:$A$203,$A16))/Team!$C15)),""))</f>
      </c>
      <c r="M16" s="16">
        <f>IF(OR($A16="",M$4=""),"",IFERROR(MAX(0,$B16*(1-((NETWORKDAYS(M$4,M$4+4)-NETWORKDAYS(M$4,M$4+4,'Public holidays'!$A$4:$A$60))+SUMIFS(Leave!Q$4:Q$203,Leave!$A$4:$A$203,$A16))/Team!$C15)),""))</f>
      </c>
      <c r="N16" s="16">
        <f>IF(OR($A16="",N$4=""),"",IFERROR(MAX(0,$B16*(1-((NETWORKDAYS(N$4,N$4+4)-NETWORKDAYS(N$4,N$4+4,'Public holidays'!$A$4:$A$60))+SUMIFS(Leave!R$4:R$203,Leave!$A$4:$A$203,$A16))/Team!$C15)),""))</f>
      </c>
    </row>
    <row r="17" spans="1:14">
      <c r="A17" s="5">
        <f>IF(Team!A16="","",Team!A16)</f>
      </c>
      <c r="B17" s="16">
        <f>IF($A17="","",N(Team!B16))</f>
      </c>
      <c r="C17" s="16">
        <f>IF(OR($A17="",C$4=""),"",IFERROR(MAX(0,$B17*(1-((NETWORKDAYS(C$4,C$4+4)-NETWORKDAYS(C$4,C$4+4,'Public holidays'!$A$4:$A$60))+SUMIFS(Leave!G$4:G$203,Leave!$A$4:$A$203,$A17))/Team!$C16)),""))</f>
      </c>
      <c r="D17" s="16">
        <f>IF(OR($A17="",D$4=""),"",IFERROR(MAX(0,$B17*(1-((NETWORKDAYS(D$4,D$4+4)-NETWORKDAYS(D$4,D$4+4,'Public holidays'!$A$4:$A$60))+SUMIFS(Leave!H$4:H$203,Leave!$A$4:$A$203,$A17))/Team!$C16)),""))</f>
      </c>
      <c r="E17" s="16">
        <f>IF(OR($A17="",E$4=""),"",IFERROR(MAX(0,$B17*(1-((NETWORKDAYS(E$4,E$4+4)-NETWORKDAYS(E$4,E$4+4,'Public holidays'!$A$4:$A$60))+SUMIFS(Leave!I$4:I$203,Leave!$A$4:$A$203,$A17))/Team!$C16)),""))</f>
      </c>
      <c r="F17" s="16">
        <f>IF(OR($A17="",F$4=""),"",IFERROR(MAX(0,$B17*(1-((NETWORKDAYS(F$4,F$4+4)-NETWORKDAYS(F$4,F$4+4,'Public holidays'!$A$4:$A$60))+SUMIFS(Leave!J$4:J$203,Leave!$A$4:$A$203,$A17))/Team!$C16)),""))</f>
      </c>
      <c r="G17" s="16">
        <f>IF(OR($A17="",G$4=""),"",IFERROR(MAX(0,$B17*(1-((NETWORKDAYS(G$4,G$4+4)-NETWORKDAYS(G$4,G$4+4,'Public holidays'!$A$4:$A$60))+SUMIFS(Leave!K$4:K$203,Leave!$A$4:$A$203,$A17))/Team!$C16)),""))</f>
      </c>
      <c r="H17" s="16">
        <f>IF(OR($A17="",H$4=""),"",IFERROR(MAX(0,$B17*(1-((NETWORKDAYS(H$4,H$4+4)-NETWORKDAYS(H$4,H$4+4,'Public holidays'!$A$4:$A$60))+SUMIFS(Leave!L$4:L$203,Leave!$A$4:$A$203,$A17))/Team!$C16)),""))</f>
      </c>
      <c r="I17" s="16">
        <f>IF(OR($A17="",I$4=""),"",IFERROR(MAX(0,$B17*(1-((NETWORKDAYS(I$4,I$4+4)-NETWORKDAYS(I$4,I$4+4,'Public holidays'!$A$4:$A$60))+SUMIFS(Leave!M$4:M$203,Leave!$A$4:$A$203,$A17))/Team!$C16)),""))</f>
      </c>
      <c r="J17" s="16">
        <f>IF(OR($A17="",J$4=""),"",IFERROR(MAX(0,$B17*(1-((NETWORKDAYS(J$4,J$4+4)-NETWORKDAYS(J$4,J$4+4,'Public holidays'!$A$4:$A$60))+SUMIFS(Leave!N$4:N$203,Leave!$A$4:$A$203,$A17))/Team!$C16)),""))</f>
      </c>
      <c r="K17" s="16">
        <f>IF(OR($A17="",K$4=""),"",IFERROR(MAX(0,$B17*(1-((NETWORKDAYS(K$4,K$4+4)-NETWORKDAYS(K$4,K$4+4,'Public holidays'!$A$4:$A$60))+SUMIFS(Leave!O$4:O$203,Leave!$A$4:$A$203,$A17))/Team!$C16)),""))</f>
      </c>
      <c r="L17" s="16">
        <f>IF(OR($A17="",L$4=""),"",IFERROR(MAX(0,$B17*(1-((NETWORKDAYS(L$4,L$4+4)-NETWORKDAYS(L$4,L$4+4,'Public holidays'!$A$4:$A$60))+SUMIFS(Leave!P$4:P$203,Leave!$A$4:$A$203,$A17))/Team!$C16)),""))</f>
      </c>
      <c r="M17" s="16">
        <f>IF(OR($A17="",M$4=""),"",IFERROR(MAX(0,$B17*(1-((NETWORKDAYS(M$4,M$4+4)-NETWORKDAYS(M$4,M$4+4,'Public holidays'!$A$4:$A$60))+SUMIFS(Leave!Q$4:Q$203,Leave!$A$4:$A$203,$A17))/Team!$C16)),""))</f>
      </c>
      <c r="N17" s="16">
        <f>IF(OR($A17="",N$4=""),"",IFERROR(MAX(0,$B17*(1-((NETWORKDAYS(N$4,N$4+4)-NETWORKDAYS(N$4,N$4+4,'Public holidays'!$A$4:$A$60))+SUMIFS(Leave!R$4:R$203,Leave!$A$4:$A$203,$A17))/Team!$C16)),""))</f>
      </c>
    </row>
    <row r="18" spans="1:14">
      <c r="A18" s="5">
        <f>IF(Team!A17="","",Team!A17)</f>
      </c>
      <c r="B18" s="16">
        <f>IF($A18="","",N(Team!B17))</f>
      </c>
      <c r="C18" s="16">
        <f>IF(OR($A18="",C$4=""),"",IFERROR(MAX(0,$B18*(1-((NETWORKDAYS(C$4,C$4+4)-NETWORKDAYS(C$4,C$4+4,'Public holidays'!$A$4:$A$60))+SUMIFS(Leave!G$4:G$203,Leave!$A$4:$A$203,$A18))/Team!$C17)),""))</f>
      </c>
      <c r="D18" s="16">
        <f>IF(OR($A18="",D$4=""),"",IFERROR(MAX(0,$B18*(1-((NETWORKDAYS(D$4,D$4+4)-NETWORKDAYS(D$4,D$4+4,'Public holidays'!$A$4:$A$60))+SUMIFS(Leave!H$4:H$203,Leave!$A$4:$A$203,$A18))/Team!$C17)),""))</f>
      </c>
      <c r="E18" s="16">
        <f>IF(OR($A18="",E$4=""),"",IFERROR(MAX(0,$B18*(1-((NETWORKDAYS(E$4,E$4+4)-NETWORKDAYS(E$4,E$4+4,'Public holidays'!$A$4:$A$60))+SUMIFS(Leave!I$4:I$203,Leave!$A$4:$A$203,$A18))/Team!$C17)),""))</f>
      </c>
      <c r="F18" s="16">
        <f>IF(OR($A18="",F$4=""),"",IFERROR(MAX(0,$B18*(1-((NETWORKDAYS(F$4,F$4+4)-NETWORKDAYS(F$4,F$4+4,'Public holidays'!$A$4:$A$60))+SUMIFS(Leave!J$4:J$203,Leave!$A$4:$A$203,$A18))/Team!$C17)),""))</f>
      </c>
      <c r="G18" s="16">
        <f>IF(OR($A18="",G$4=""),"",IFERROR(MAX(0,$B18*(1-((NETWORKDAYS(G$4,G$4+4)-NETWORKDAYS(G$4,G$4+4,'Public holidays'!$A$4:$A$60))+SUMIFS(Leave!K$4:K$203,Leave!$A$4:$A$203,$A18))/Team!$C17)),""))</f>
      </c>
      <c r="H18" s="16">
        <f>IF(OR($A18="",H$4=""),"",IFERROR(MAX(0,$B18*(1-((NETWORKDAYS(H$4,H$4+4)-NETWORKDAYS(H$4,H$4+4,'Public holidays'!$A$4:$A$60))+SUMIFS(Leave!L$4:L$203,Leave!$A$4:$A$203,$A18))/Team!$C17)),""))</f>
      </c>
      <c r="I18" s="16">
        <f>IF(OR($A18="",I$4=""),"",IFERROR(MAX(0,$B18*(1-((NETWORKDAYS(I$4,I$4+4)-NETWORKDAYS(I$4,I$4+4,'Public holidays'!$A$4:$A$60))+SUMIFS(Leave!M$4:M$203,Leave!$A$4:$A$203,$A18))/Team!$C17)),""))</f>
      </c>
      <c r="J18" s="16">
        <f>IF(OR($A18="",J$4=""),"",IFERROR(MAX(0,$B18*(1-((NETWORKDAYS(J$4,J$4+4)-NETWORKDAYS(J$4,J$4+4,'Public holidays'!$A$4:$A$60))+SUMIFS(Leave!N$4:N$203,Leave!$A$4:$A$203,$A18))/Team!$C17)),""))</f>
      </c>
      <c r="K18" s="16">
        <f>IF(OR($A18="",K$4=""),"",IFERROR(MAX(0,$B18*(1-((NETWORKDAYS(K$4,K$4+4)-NETWORKDAYS(K$4,K$4+4,'Public holidays'!$A$4:$A$60))+SUMIFS(Leave!O$4:O$203,Leave!$A$4:$A$203,$A18))/Team!$C17)),""))</f>
      </c>
      <c r="L18" s="16">
        <f>IF(OR($A18="",L$4=""),"",IFERROR(MAX(0,$B18*(1-((NETWORKDAYS(L$4,L$4+4)-NETWORKDAYS(L$4,L$4+4,'Public holidays'!$A$4:$A$60))+SUMIFS(Leave!P$4:P$203,Leave!$A$4:$A$203,$A18))/Team!$C17)),""))</f>
      </c>
      <c r="M18" s="16">
        <f>IF(OR($A18="",M$4=""),"",IFERROR(MAX(0,$B18*(1-((NETWORKDAYS(M$4,M$4+4)-NETWORKDAYS(M$4,M$4+4,'Public holidays'!$A$4:$A$60))+SUMIFS(Leave!Q$4:Q$203,Leave!$A$4:$A$203,$A18))/Team!$C17)),""))</f>
      </c>
      <c r="N18" s="16">
        <f>IF(OR($A18="",N$4=""),"",IFERROR(MAX(0,$B18*(1-((NETWORKDAYS(N$4,N$4+4)-NETWORKDAYS(N$4,N$4+4,'Public holidays'!$A$4:$A$60))+SUMIFS(Leave!R$4:R$203,Leave!$A$4:$A$203,$A18))/Team!$C17)),""))</f>
      </c>
    </row>
    <row r="19" spans="1:14">
      <c r="A19" s="5">
        <f>IF(Team!A18="","",Team!A18)</f>
      </c>
      <c r="B19" s="16">
        <f>IF($A19="","",N(Team!B18))</f>
      </c>
      <c r="C19" s="16">
        <f>IF(OR($A19="",C$4=""),"",IFERROR(MAX(0,$B19*(1-((NETWORKDAYS(C$4,C$4+4)-NETWORKDAYS(C$4,C$4+4,'Public holidays'!$A$4:$A$60))+SUMIFS(Leave!G$4:G$203,Leave!$A$4:$A$203,$A19))/Team!$C18)),""))</f>
      </c>
      <c r="D19" s="16">
        <f>IF(OR($A19="",D$4=""),"",IFERROR(MAX(0,$B19*(1-((NETWORKDAYS(D$4,D$4+4)-NETWORKDAYS(D$4,D$4+4,'Public holidays'!$A$4:$A$60))+SUMIFS(Leave!H$4:H$203,Leave!$A$4:$A$203,$A19))/Team!$C18)),""))</f>
      </c>
      <c r="E19" s="16">
        <f>IF(OR($A19="",E$4=""),"",IFERROR(MAX(0,$B19*(1-((NETWORKDAYS(E$4,E$4+4)-NETWORKDAYS(E$4,E$4+4,'Public holidays'!$A$4:$A$60))+SUMIFS(Leave!I$4:I$203,Leave!$A$4:$A$203,$A19))/Team!$C18)),""))</f>
      </c>
      <c r="F19" s="16">
        <f>IF(OR($A19="",F$4=""),"",IFERROR(MAX(0,$B19*(1-((NETWORKDAYS(F$4,F$4+4)-NETWORKDAYS(F$4,F$4+4,'Public holidays'!$A$4:$A$60))+SUMIFS(Leave!J$4:J$203,Leave!$A$4:$A$203,$A19))/Team!$C18)),""))</f>
      </c>
      <c r="G19" s="16">
        <f>IF(OR($A19="",G$4=""),"",IFERROR(MAX(0,$B19*(1-((NETWORKDAYS(G$4,G$4+4)-NETWORKDAYS(G$4,G$4+4,'Public holidays'!$A$4:$A$60))+SUMIFS(Leave!K$4:K$203,Leave!$A$4:$A$203,$A19))/Team!$C18)),""))</f>
      </c>
      <c r="H19" s="16">
        <f>IF(OR($A19="",H$4=""),"",IFERROR(MAX(0,$B19*(1-((NETWORKDAYS(H$4,H$4+4)-NETWORKDAYS(H$4,H$4+4,'Public holidays'!$A$4:$A$60))+SUMIFS(Leave!L$4:L$203,Leave!$A$4:$A$203,$A19))/Team!$C18)),""))</f>
      </c>
      <c r="I19" s="16">
        <f>IF(OR($A19="",I$4=""),"",IFERROR(MAX(0,$B19*(1-((NETWORKDAYS(I$4,I$4+4)-NETWORKDAYS(I$4,I$4+4,'Public holidays'!$A$4:$A$60))+SUMIFS(Leave!M$4:M$203,Leave!$A$4:$A$203,$A19))/Team!$C18)),""))</f>
      </c>
      <c r="J19" s="16">
        <f>IF(OR($A19="",J$4=""),"",IFERROR(MAX(0,$B19*(1-((NETWORKDAYS(J$4,J$4+4)-NETWORKDAYS(J$4,J$4+4,'Public holidays'!$A$4:$A$60))+SUMIFS(Leave!N$4:N$203,Leave!$A$4:$A$203,$A19))/Team!$C18)),""))</f>
      </c>
      <c r="K19" s="16">
        <f>IF(OR($A19="",K$4=""),"",IFERROR(MAX(0,$B19*(1-((NETWORKDAYS(K$4,K$4+4)-NETWORKDAYS(K$4,K$4+4,'Public holidays'!$A$4:$A$60))+SUMIFS(Leave!O$4:O$203,Leave!$A$4:$A$203,$A19))/Team!$C18)),""))</f>
      </c>
      <c r="L19" s="16">
        <f>IF(OR($A19="",L$4=""),"",IFERROR(MAX(0,$B19*(1-((NETWORKDAYS(L$4,L$4+4)-NETWORKDAYS(L$4,L$4+4,'Public holidays'!$A$4:$A$60))+SUMIFS(Leave!P$4:P$203,Leave!$A$4:$A$203,$A19))/Team!$C18)),""))</f>
      </c>
      <c r="M19" s="16">
        <f>IF(OR($A19="",M$4=""),"",IFERROR(MAX(0,$B19*(1-((NETWORKDAYS(M$4,M$4+4)-NETWORKDAYS(M$4,M$4+4,'Public holidays'!$A$4:$A$60))+SUMIFS(Leave!Q$4:Q$203,Leave!$A$4:$A$203,$A19))/Team!$C18)),""))</f>
      </c>
      <c r="N19" s="16">
        <f>IF(OR($A19="",N$4=""),"",IFERROR(MAX(0,$B19*(1-((NETWORKDAYS(N$4,N$4+4)-NETWORKDAYS(N$4,N$4+4,'Public holidays'!$A$4:$A$60))+SUMIFS(Leave!R$4:R$203,Leave!$A$4:$A$203,$A19))/Team!$C18)),""))</f>
      </c>
    </row>
    <row r="20" spans="1:14">
      <c r="A20" s="5">
        <f>IF(Team!A19="","",Team!A19)</f>
      </c>
      <c r="B20" s="16">
        <f>IF($A20="","",N(Team!B19))</f>
      </c>
      <c r="C20" s="16">
        <f>IF(OR($A20="",C$4=""),"",IFERROR(MAX(0,$B20*(1-((NETWORKDAYS(C$4,C$4+4)-NETWORKDAYS(C$4,C$4+4,'Public holidays'!$A$4:$A$60))+SUMIFS(Leave!G$4:G$203,Leave!$A$4:$A$203,$A20))/Team!$C19)),""))</f>
      </c>
      <c r="D20" s="16">
        <f>IF(OR($A20="",D$4=""),"",IFERROR(MAX(0,$B20*(1-((NETWORKDAYS(D$4,D$4+4)-NETWORKDAYS(D$4,D$4+4,'Public holidays'!$A$4:$A$60))+SUMIFS(Leave!H$4:H$203,Leave!$A$4:$A$203,$A20))/Team!$C19)),""))</f>
      </c>
      <c r="E20" s="16">
        <f>IF(OR($A20="",E$4=""),"",IFERROR(MAX(0,$B20*(1-((NETWORKDAYS(E$4,E$4+4)-NETWORKDAYS(E$4,E$4+4,'Public holidays'!$A$4:$A$60))+SUMIFS(Leave!I$4:I$203,Leave!$A$4:$A$203,$A20))/Team!$C19)),""))</f>
      </c>
      <c r="F20" s="16">
        <f>IF(OR($A20="",F$4=""),"",IFERROR(MAX(0,$B20*(1-((NETWORKDAYS(F$4,F$4+4)-NETWORKDAYS(F$4,F$4+4,'Public holidays'!$A$4:$A$60))+SUMIFS(Leave!J$4:J$203,Leave!$A$4:$A$203,$A20))/Team!$C19)),""))</f>
      </c>
      <c r="G20" s="16">
        <f>IF(OR($A20="",G$4=""),"",IFERROR(MAX(0,$B20*(1-((NETWORKDAYS(G$4,G$4+4)-NETWORKDAYS(G$4,G$4+4,'Public holidays'!$A$4:$A$60))+SUMIFS(Leave!K$4:K$203,Leave!$A$4:$A$203,$A20))/Team!$C19)),""))</f>
      </c>
      <c r="H20" s="16">
        <f>IF(OR($A20="",H$4=""),"",IFERROR(MAX(0,$B20*(1-((NETWORKDAYS(H$4,H$4+4)-NETWORKDAYS(H$4,H$4+4,'Public holidays'!$A$4:$A$60))+SUMIFS(Leave!L$4:L$203,Leave!$A$4:$A$203,$A20))/Team!$C19)),""))</f>
      </c>
      <c r="I20" s="16">
        <f>IF(OR($A20="",I$4=""),"",IFERROR(MAX(0,$B20*(1-((NETWORKDAYS(I$4,I$4+4)-NETWORKDAYS(I$4,I$4+4,'Public holidays'!$A$4:$A$60))+SUMIFS(Leave!M$4:M$203,Leave!$A$4:$A$203,$A20))/Team!$C19)),""))</f>
      </c>
      <c r="J20" s="16">
        <f>IF(OR($A20="",J$4=""),"",IFERROR(MAX(0,$B20*(1-((NETWORKDAYS(J$4,J$4+4)-NETWORKDAYS(J$4,J$4+4,'Public holidays'!$A$4:$A$60))+SUMIFS(Leave!N$4:N$203,Leave!$A$4:$A$203,$A20))/Team!$C19)),""))</f>
      </c>
      <c r="K20" s="16">
        <f>IF(OR($A20="",K$4=""),"",IFERROR(MAX(0,$B20*(1-((NETWORKDAYS(K$4,K$4+4)-NETWORKDAYS(K$4,K$4+4,'Public holidays'!$A$4:$A$60))+SUMIFS(Leave!O$4:O$203,Leave!$A$4:$A$203,$A20))/Team!$C19)),""))</f>
      </c>
      <c r="L20" s="16">
        <f>IF(OR($A20="",L$4=""),"",IFERROR(MAX(0,$B20*(1-((NETWORKDAYS(L$4,L$4+4)-NETWORKDAYS(L$4,L$4+4,'Public holidays'!$A$4:$A$60))+SUMIFS(Leave!P$4:P$203,Leave!$A$4:$A$203,$A20))/Team!$C19)),""))</f>
      </c>
      <c r="M20" s="16">
        <f>IF(OR($A20="",M$4=""),"",IFERROR(MAX(0,$B20*(1-((NETWORKDAYS(M$4,M$4+4)-NETWORKDAYS(M$4,M$4+4,'Public holidays'!$A$4:$A$60))+SUMIFS(Leave!Q$4:Q$203,Leave!$A$4:$A$203,$A20))/Team!$C19)),""))</f>
      </c>
      <c r="N20" s="16">
        <f>IF(OR($A20="",N$4=""),"",IFERROR(MAX(0,$B20*(1-((NETWORKDAYS(N$4,N$4+4)-NETWORKDAYS(N$4,N$4+4,'Public holidays'!$A$4:$A$60))+SUMIFS(Leave!R$4:R$203,Leave!$A$4:$A$203,$A20))/Team!$C19)),""))</f>
      </c>
    </row>
    <row r="21" spans="1:14">
      <c r="A21" s="5">
        <f>IF(Team!A20="","",Team!A20)</f>
      </c>
      <c r="B21" s="16">
        <f>IF($A21="","",N(Team!B20))</f>
      </c>
      <c r="C21" s="16">
        <f>IF(OR($A21="",C$4=""),"",IFERROR(MAX(0,$B21*(1-((NETWORKDAYS(C$4,C$4+4)-NETWORKDAYS(C$4,C$4+4,'Public holidays'!$A$4:$A$60))+SUMIFS(Leave!G$4:G$203,Leave!$A$4:$A$203,$A21))/Team!$C20)),""))</f>
      </c>
      <c r="D21" s="16">
        <f>IF(OR($A21="",D$4=""),"",IFERROR(MAX(0,$B21*(1-((NETWORKDAYS(D$4,D$4+4)-NETWORKDAYS(D$4,D$4+4,'Public holidays'!$A$4:$A$60))+SUMIFS(Leave!H$4:H$203,Leave!$A$4:$A$203,$A21))/Team!$C20)),""))</f>
      </c>
      <c r="E21" s="16">
        <f>IF(OR($A21="",E$4=""),"",IFERROR(MAX(0,$B21*(1-((NETWORKDAYS(E$4,E$4+4)-NETWORKDAYS(E$4,E$4+4,'Public holidays'!$A$4:$A$60))+SUMIFS(Leave!I$4:I$203,Leave!$A$4:$A$203,$A21))/Team!$C20)),""))</f>
      </c>
      <c r="F21" s="16">
        <f>IF(OR($A21="",F$4=""),"",IFERROR(MAX(0,$B21*(1-((NETWORKDAYS(F$4,F$4+4)-NETWORKDAYS(F$4,F$4+4,'Public holidays'!$A$4:$A$60))+SUMIFS(Leave!J$4:J$203,Leave!$A$4:$A$203,$A21))/Team!$C20)),""))</f>
      </c>
      <c r="G21" s="16">
        <f>IF(OR($A21="",G$4=""),"",IFERROR(MAX(0,$B21*(1-((NETWORKDAYS(G$4,G$4+4)-NETWORKDAYS(G$4,G$4+4,'Public holidays'!$A$4:$A$60))+SUMIFS(Leave!K$4:K$203,Leave!$A$4:$A$203,$A21))/Team!$C20)),""))</f>
      </c>
      <c r="H21" s="16">
        <f>IF(OR($A21="",H$4=""),"",IFERROR(MAX(0,$B21*(1-((NETWORKDAYS(H$4,H$4+4)-NETWORKDAYS(H$4,H$4+4,'Public holidays'!$A$4:$A$60))+SUMIFS(Leave!L$4:L$203,Leave!$A$4:$A$203,$A21))/Team!$C20)),""))</f>
      </c>
      <c r="I21" s="16">
        <f>IF(OR($A21="",I$4=""),"",IFERROR(MAX(0,$B21*(1-((NETWORKDAYS(I$4,I$4+4)-NETWORKDAYS(I$4,I$4+4,'Public holidays'!$A$4:$A$60))+SUMIFS(Leave!M$4:M$203,Leave!$A$4:$A$203,$A21))/Team!$C20)),""))</f>
      </c>
      <c r="J21" s="16">
        <f>IF(OR($A21="",J$4=""),"",IFERROR(MAX(0,$B21*(1-((NETWORKDAYS(J$4,J$4+4)-NETWORKDAYS(J$4,J$4+4,'Public holidays'!$A$4:$A$60))+SUMIFS(Leave!N$4:N$203,Leave!$A$4:$A$203,$A21))/Team!$C20)),""))</f>
      </c>
      <c r="K21" s="16">
        <f>IF(OR($A21="",K$4=""),"",IFERROR(MAX(0,$B21*(1-((NETWORKDAYS(K$4,K$4+4)-NETWORKDAYS(K$4,K$4+4,'Public holidays'!$A$4:$A$60))+SUMIFS(Leave!O$4:O$203,Leave!$A$4:$A$203,$A21))/Team!$C20)),""))</f>
      </c>
      <c r="L21" s="16">
        <f>IF(OR($A21="",L$4=""),"",IFERROR(MAX(0,$B21*(1-((NETWORKDAYS(L$4,L$4+4)-NETWORKDAYS(L$4,L$4+4,'Public holidays'!$A$4:$A$60))+SUMIFS(Leave!P$4:P$203,Leave!$A$4:$A$203,$A21))/Team!$C20)),""))</f>
      </c>
      <c r="M21" s="16">
        <f>IF(OR($A21="",M$4=""),"",IFERROR(MAX(0,$B21*(1-((NETWORKDAYS(M$4,M$4+4)-NETWORKDAYS(M$4,M$4+4,'Public holidays'!$A$4:$A$60))+SUMIFS(Leave!Q$4:Q$203,Leave!$A$4:$A$203,$A21))/Team!$C20)),""))</f>
      </c>
      <c r="N21" s="16">
        <f>IF(OR($A21="",N$4=""),"",IFERROR(MAX(0,$B21*(1-((NETWORKDAYS(N$4,N$4+4)-NETWORKDAYS(N$4,N$4+4,'Public holidays'!$A$4:$A$60))+SUMIFS(Leave!R$4:R$203,Leave!$A$4:$A$203,$A21))/Team!$C20)),""))</f>
      </c>
    </row>
    <row r="22" spans="1:14">
      <c r="A22" s="5">
        <f>IF(Team!A21="","",Team!A21)</f>
      </c>
      <c r="B22" s="16">
        <f>IF($A22="","",N(Team!B21))</f>
      </c>
      <c r="C22" s="16">
        <f>IF(OR($A22="",C$4=""),"",IFERROR(MAX(0,$B22*(1-((NETWORKDAYS(C$4,C$4+4)-NETWORKDAYS(C$4,C$4+4,'Public holidays'!$A$4:$A$60))+SUMIFS(Leave!G$4:G$203,Leave!$A$4:$A$203,$A22))/Team!$C21)),""))</f>
      </c>
      <c r="D22" s="16">
        <f>IF(OR($A22="",D$4=""),"",IFERROR(MAX(0,$B22*(1-((NETWORKDAYS(D$4,D$4+4)-NETWORKDAYS(D$4,D$4+4,'Public holidays'!$A$4:$A$60))+SUMIFS(Leave!H$4:H$203,Leave!$A$4:$A$203,$A22))/Team!$C21)),""))</f>
      </c>
      <c r="E22" s="16">
        <f>IF(OR($A22="",E$4=""),"",IFERROR(MAX(0,$B22*(1-((NETWORKDAYS(E$4,E$4+4)-NETWORKDAYS(E$4,E$4+4,'Public holidays'!$A$4:$A$60))+SUMIFS(Leave!I$4:I$203,Leave!$A$4:$A$203,$A22))/Team!$C21)),""))</f>
      </c>
      <c r="F22" s="16">
        <f>IF(OR($A22="",F$4=""),"",IFERROR(MAX(0,$B22*(1-((NETWORKDAYS(F$4,F$4+4)-NETWORKDAYS(F$4,F$4+4,'Public holidays'!$A$4:$A$60))+SUMIFS(Leave!J$4:J$203,Leave!$A$4:$A$203,$A22))/Team!$C21)),""))</f>
      </c>
      <c r="G22" s="16">
        <f>IF(OR($A22="",G$4=""),"",IFERROR(MAX(0,$B22*(1-((NETWORKDAYS(G$4,G$4+4)-NETWORKDAYS(G$4,G$4+4,'Public holidays'!$A$4:$A$60))+SUMIFS(Leave!K$4:K$203,Leave!$A$4:$A$203,$A22))/Team!$C21)),""))</f>
      </c>
      <c r="H22" s="16">
        <f>IF(OR($A22="",H$4=""),"",IFERROR(MAX(0,$B22*(1-((NETWORKDAYS(H$4,H$4+4)-NETWORKDAYS(H$4,H$4+4,'Public holidays'!$A$4:$A$60))+SUMIFS(Leave!L$4:L$203,Leave!$A$4:$A$203,$A22))/Team!$C21)),""))</f>
      </c>
      <c r="I22" s="16">
        <f>IF(OR($A22="",I$4=""),"",IFERROR(MAX(0,$B22*(1-((NETWORKDAYS(I$4,I$4+4)-NETWORKDAYS(I$4,I$4+4,'Public holidays'!$A$4:$A$60))+SUMIFS(Leave!M$4:M$203,Leave!$A$4:$A$203,$A22))/Team!$C21)),""))</f>
      </c>
      <c r="J22" s="16">
        <f>IF(OR($A22="",J$4=""),"",IFERROR(MAX(0,$B22*(1-((NETWORKDAYS(J$4,J$4+4)-NETWORKDAYS(J$4,J$4+4,'Public holidays'!$A$4:$A$60))+SUMIFS(Leave!N$4:N$203,Leave!$A$4:$A$203,$A22))/Team!$C21)),""))</f>
      </c>
      <c r="K22" s="16">
        <f>IF(OR($A22="",K$4=""),"",IFERROR(MAX(0,$B22*(1-((NETWORKDAYS(K$4,K$4+4)-NETWORKDAYS(K$4,K$4+4,'Public holidays'!$A$4:$A$60))+SUMIFS(Leave!O$4:O$203,Leave!$A$4:$A$203,$A22))/Team!$C21)),""))</f>
      </c>
      <c r="L22" s="16">
        <f>IF(OR($A22="",L$4=""),"",IFERROR(MAX(0,$B22*(1-((NETWORKDAYS(L$4,L$4+4)-NETWORKDAYS(L$4,L$4+4,'Public holidays'!$A$4:$A$60))+SUMIFS(Leave!P$4:P$203,Leave!$A$4:$A$203,$A22))/Team!$C21)),""))</f>
      </c>
      <c r="M22" s="16">
        <f>IF(OR($A22="",M$4=""),"",IFERROR(MAX(0,$B22*(1-((NETWORKDAYS(M$4,M$4+4)-NETWORKDAYS(M$4,M$4+4,'Public holidays'!$A$4:$A$60))+SUMIFS(Leave!Q$4:Q$203,Leave!$A$4:$A$203,$A22))/Team!$C21)),""))</f>
      </c>
      <c r="N22" s="16">
        <f>IF(OR($A22="",N$4=""),"",IFERROR(MAX(0,$B22*(1-((NETWORKDAYS(N$4,N$4+4)-NETWORKDAYS(N$4,N$4+4,'Public holidays'!$A$4:$A$60))+SUMIFS(Leave!R$4:R$203,Leave!$A$4:$A$203,$A22))/Team!$C21)),""))</f>
      </c>
    </row>
    <row r="23" spans="1:14">
      <c r="A23" s="5">
        <f>IF(Team!A22="","",Team!A22)</f>
      </c>
      <c r="B23" s="16">
        <f>IF($A23="","",N(Team!B22))</f>
      </c>
      <c r="C23" s="16">
        <f>IF(OR($A23="",C$4=""),"",IFERROR(MAX(0,$B23*(1-((NETWORKDAYS(C$4,C$4+4)-NETWORKDAYS(C$4,C$4+4,'Public holidays'!$A$4:$A$60))+SUMIFS(Leave!G$4:G$203,Leave!$A$4:$A$203,$A23))/Team!$C22)),""))</f>
      </c>
      <c r="D23" s="16">
        <f>IF(OR($A23="",D$4=""),"",IFERROR(MAX(0,$B23*(1-((NETWORKDAYS(D$4,D$4+4)-NETWORKDAYS(D$4,D$4+4,'Public holidays'!$A$4:$A$60))+SUMIFS(Leave!H$4:H$203,Leave!$A$4:$A$203,$A23))/Team!$C22)),""))</f>
      </c>
      <c r="E23" s="16">
        <f>IF(OR($A23="",E$4=""),"",IFERROR(MAX(0,$B23*(1-((NETWORKDAYS(E$4,E$4+4)-NETWORKDAYS(E$4,E$4+4,'Public holidays'!$A$4:$A$60))+SUMIFS(Leave!I$4:I$203,Leave!$A$4:$A$203,$A23))/Team!$C22)),""))</f>
      </c>
      <c r="F23" s="16">
        <f>IF(OR($A23="",F$4=""),"",IFERROR(MAX(0,$B23*(1-((NETWORKDAYS(F$4,F$4+4)-NETWORKDAYS(F$4,F$4+4,'Public holidays'!$A$4:$A$60))+SUMIFS(Leave!J$4:J$203,Leave!$A$4:$A$203,$A23))/Team!$C22)),""))</f>
      </c>
      <c r="G23" s="16">
        <f>IF(OR($A23="",G$4=""),"",IFERROR(MAX(0,$B23*(1-((NETWORKDAYS(G$4,G$4+4)-NETWORKDAYS(G$4,G$4+4,'Public holidays'!$A$4:$A$60))+SUMIFS(Leave!K$4:K$203,Leave!$A$4:$A$203,$A23))/Team!$C22)),""))</f>
      </c>
      <c r="H23" s="16">
        <f>IF(OR($A23="",H$4=""),"",IFERROR(MAX(0,$B23*(1-((NETWORKDAYS(H$4,H$4+4)-NETWORKDAYS(H$4,H$4+4,'Public holidays'!$A$4:$A$60))+SUMIFS(Leave!L$4:L$203,Leave!$A$4:$A$203,$A23))/Team!$C22)),""))</f>
      </c>
      <c r="I23" s="16">
        <f>IF(OR($A23="",I$4=""),"",IFERROR(MAX(0,$B23*(1-((NETWORKDAYS(I$4,I$4+4)-NETWORKDAYS(I$4,I$4+4,'Public holidays'!$A$4:$A$60))+SUMIFS(Leave!M$4:M$203,Leave!$A$4:$A$203,$A23))/Team!$C22)),""))</f>
      </c>
      <c r="J23" s="16">
        <f>IF(OR($A23="",J$4=""),"",IFERROR(MAX(0,$B23*(1-((NETWORKDAYS(J$4,J$4+4)-NETWORKDAYS(J$4,J$4+4,'Public holidays'!$A$4:$A$60))+SUMIFS(Leave!N$4:N$203,Leave!$A$4:$A$203,$A23))/Team!$C22)),""))</f>
      </c>
      <c r="K23" s="16">
        <f>IF(OR($A23="",K$4=""),"",IFERROR(MAX(0,$B23*(1-((NETWORKDAYS(K$4,K$4+4)-NETWORKDAYS(K$4,K$4+4,'Public holidays'!$A$4:$A$60))+SUMIFS(Leave!O$4:O$203,Leave!$A$4:$A$203,$A23))/Team!$C22)),""))</f>
      </c>
      <c r="L23" s="16">
        <f>IF(OR($A23="",L$4=""),"",IFERROR(MAX(0,$B23*(1-((NETWORKDAYS(L$4,L$4+4)-NETWORKDAYS(L$4,L$4+4,'Public holidays'!$A$4:$A$60))+SUMIFS(Leave!P$4:P$203,Leave!$A$4:$A$203,$A23))/Team!$C22)),""))</f>
      </c>
      <c r="M23" s="16">
        <f>IF(OR($A23="",M$4=""),"",IFERROR(MAX(0,$B23*(1-((NETWORKDAYS(M$4,M$4+4)-NETWORKDAYS(M$4,M$4+4,'Public holidays'!$A$4:$A$60))+SUMIFS(Leave!Q$4:Q$203,Leave!$A$4:$A$203,$A23))/Team!$C22)),""))</f>
      </c>
      <c r="N23" s="16">
        <f>IF(OR($A23="",N$4=""),"",IFERROR(MAX(0,$B23*(1-((NETWORKDAYS(N$4,N$4+4)-NETWORKDAYS(N$4,N$4+4,'Public holidays'!$A$4:$A$60))+SUMIFS(Leave!R$4:R$203,Leave!$A$4:$A$203,$A23))/Team!$C22)),""))</f>
      </c>
    </row>
    <row r="24" spans="1:14">
      <c r="A24" s="5">
        <f>IF(Team!A23="","",Team!A23)</f>
      </c>
      <c r="B24" s="16">
        <f>IF($A24="","",N(Team!B23))</f>
      </c>
      <c r="C24" s="16">
        <f>IF(OR($A24="",C$4=""),"",IFERROR(MAX(0,$B24*(1-((NETWORKDAYS(C$4,C$4+4)-NETWORKDAYS(C$4,C$4+4,'Public holidays'!$A$4:$A$60))+SUMIFS(Leave!G$4:G$203,Leave!$A$4:$A$203,$A24))/Team!$C23)),""))</f>
      </c>
      <c r="D24" s="16">
        <f>IF(OR($A24="",D$4=""),"",IFERROR(MAX(0,$B24*(1-((NETWORKDAYS(D$4,D$4+4)-NETWORKDAYS(D$4,D$4+4,'Public holidays'!$A$4:$A$60))+SUMIFS(Leave!H$4:H$203,Leave!$A$4:$A$203,$A24))/Team!$C23)),""))</f>
      </c>
      <c r="E24" s="16">
        <f>IF(OR($A24="",E$4=""),"",IFERROR(MAX(0,$B24*(1-((NETWORKDAYS(E$4,E$4+4)-NETWORKDAYS(E$4,E$4+4,'Public holidays'!$A$4:$A$60))+SUMIFS(Leave!I$4:I$203,Leave!$A$4:$A$203,$A24))/Team!$C23)),""))</f>
      </c>
      <c r="F24" s="16">
        <f>IF(OR($A24="",F$4=""),"",IFERROR(MAX(0,$B24*(1-((NETWORKDAYS(F$4,F$4+4)-NETWORKDAYS(F$4,F$4+4,'Public holidays'!$A$4:$A$60))+SUMIFS(Leave!J$4:J$203,Leave!$A$4:$A$203,$A24))/Team!$C23)),""))</f>
      </c>
      <c r="G24" s="16">
        <f>IF(OR($A24="",G$4=""),"",IFERROR(MAX(0,$B24*(1-((NETWORKDAYS(G$4,G$4+4)-NETWORKDAYS(G$4,G$4+4,'Public holidays'!$A$4:$A$60))+SUMIFS(Leave!K$4:K$203,Leave!$A$4:$A$203,$A24))/Team!$C23)),""))</f>
      </c>
      <c r="H24" s="16">
        <f>IF(OR($A24="",H$4=""),"",IFERROR(MAX(0,$B24*(1-((NETWORKDAYS(H$4,H$4+4)-NETWORKDAYS(H$4,H$4+4,'Public holidays'!$A$4:$A$60))+SUMIFS(Leave!L$4:L$203,Leave!$A$4:$A$203,$A24))/Team!$C23)),""))</f>
      </c>
      <c r="I24" s="16">
        <f>IF(OR($A24="",I$4=""),"",IFERROR(MAX(0,$B24*(1-((NETWORKDAYS(I$4,I$4+4)-NETWORKDAYS(I$4,I$4+4,'Public holidays'!$A$4:$A$60))+SUMIFS(Leave!M$4:M$203,Leave!$A$4:$A$203,$A24))/Team!$C23)),""))</f>
      </c>
      <c r="J24" s="16">
        <f>IF(OR($A24="",J$4=""),"",IFERROR(MAX(0,$B24*(1-((NETWORKDAYS(J$4,J$4+4)-NETWORKDAYS(J$4,J$4+4,'Public holidays'!$A$4:$A$60))+SUMIFS(Leave!N$4:N$203,Leave!$A$4:$A$203,$A24))/Team!$C23)),""))</f>
      </c>
      <c r="K24" s="16">
        <f>IF(OR($A24="",K$4=""),"",IFERROR(MAX(0,$B24*(1-((NETWORKDAYS(K$4,K$4+4)-NETWORKDAYS(K$4,K$4+4,'Public holidays'!$A$4:$A$60))+SUMIFS(Leave!O$4:O$203,Leave!$A$4:$A$203,$A24))/Team!$C23)),""))</f>
      </c>
      <c r="L24" s="16">
        <f>IF(OR($A24="",L$4=""),"",IFERROR(MAX(0,$B24*(1-((NETWORKDAYS(L$4,L$4+4)-NETWORKDAYS(L$4,L$4+4,'Public holidays'!$A$4:$A$60))+SUMIFS(Leave!P$4:P$203,Leave!$A$4:$A$203,$A24))/Team!$C23)),""))</f>
      </c>
      <c r="M24" s="16">
        <f>IF(OR($A24="",M$4=""),"",IFERROR(MAX(0,$B24*(1-((NETWORKDAYS(M$4,M$4+4)-NETWORKDAYS(M$4,M$4+4,'Public holidays'!$A$4:$A$60))+SUMIFS(Leave!Q$4:Q$203,Leave!$A$4:$A$203,$A24))/Team!$C23)),""))</f>
      </c>
      <c r="N24" s="16">
        <f>IF(OR($A24="",N$4=""),"",IFERROR(MAX(0,$B24*(1-((NETWORKDAYS(N$4,N$4+4)-NETWORKDAYS(N$4,N$4+4,'Public holidays'!$A$4:$A$60))+SUMIFS(Leave!R$4:R$203,Leave!$A$4:$A$203,$A24))/Team!$C23)),""))</f>
      </c>
    </row>
    <row r="25" spans="1:14">
      <c r="A25" s="5">
        <f>IF(Team!A24="","",Team!A24)</f>
      </c>
      <c r="B25" s="16">
        <f>IF($A25="","",N(Team!B24))</f>
      </c>
      <c r="C25" s="16">
        <f>IF(OR($A25="",C$4=""),"",IFERROR(MAX(0,$B25*(1-((NETWORKDAYS(C$4,C$4+4)-NETWORKDAYS(C$4,C$4+4,'Public holidays'!$A$4:$A$60))+SUMIFS(Leave!G$4:G$203,Leave!$A$4:$A$203,$A25))/Team!$C24)),""))</f>
      </c>
      <c r="D25" s="16">
        <f>IF(OR($A25="",D$4=""),"",IFERROR(MAX(0,$B25*(1-((NETWORKDAYS(D$4,D$4+4)-NETWORKDAYS(D$4,D$4+4,'Public holidays'!$A$4:$A$60))+SUMIFS(Leave!H$4:H$203,Leave!$A$4:$A$203,$A25))/Team!$C24)),""))</f>
      </c>
      <c r="E25" s="16">
        <f>IF(OR($A25="",E$4=""),"",IFERROR(MAX(0,$B25*(1-((NETWORKDAYS(E$4,E$4+4)-NETWORKDAYS(E$4,E$4+4,'Public holidays'!$A$4:$A$60))+SUMIFS(Leave!I$4:I$203,Leave!$A$4:$A$203,$A25))/Team!$C24)),""))</f>
      </c>
      <c r="F25" s="16">
        <f>IF(OR($A25="",F$4=""),"",IFERROR(MAX(0,$B25*(1-((NETWORKDAYS(F$4,F$4+4)-NETWORKDAYS(F$4,F$4+4,'Public holidays'!$A$4:$A$60))+SUMIFS(Leave!J$4:J$203,Leave!$A$4:$A$203,$A25))/Team!$C24)),""))</f>
      </c>
      <c r="G25" s="16">
        <f>IF(OR($A25="",G$4=""),"",IFERROR(MAX(0,$B25*(1-((NETWORKDAYS(G$4,G$4+4)-NETWORKDAYS(G$4,G$4+4,'Public holidays'!$A$4:$A$60))+SUMIFS(Leave!K$4:K$203,Leave!$A$4:$A$203,$A25))/Team!$C24)),""))</f>
      </c>
      <c r="H25" s="16">
        <f>IF(OR($A25="",H$4=""),"",IFERROR(MAX(0,$B25*(1-((NETWORKDAYS(H$4,H$4+4)-NETWORKDAYS(H$4,H$4+4,'Public holidays'!$A$4:$A$60))+SUMIFS(Leave!L$4:L$203,Leave!$A$4:$A$203,$A25))/Team!$C24)),""))</f>
      </c>
      <c r="I25" s="16">
        <f>IF(OR($A25="",I$4=""),"",IFERROR(MAX(0,$B25*(1-((NETWORKDAYS(I$4,I$4+4)-NETWORKDAYS(I$4,I$4+4,'Public holidays'!$A$4:$A$60))+SUMIFS(Leave!M$4:M$203,Leave!$A$4:$A$203,$A25))/Team!$C24)),""))</f>
      </c>
      <c r="J25" s="16">
        <f>IF(OR($A25="",J$4=""),"",IFERROR(MAX(0,$B25*(1-((NETWORKDAYS(J$4,J$4+4)-NETWORKDAYS(J$4,J$4+4,'Public holidays'!$A$4:$A$60))+SUMIFS(Leave!N$4:N$203,Leave!$A$4:$A$203,$A25))/Team!$C24)),""))</f>
      </c>
      <c r="K25" s="16">
        <f>IF(OR($A25="",K$4=""),"",IFERROR(MAX(0,$B25*(1-((NETWORKDAYS(K$4,K$4+4)-NETWORKDAYS(K$4,K$4+4,'Public holidays'!$A$4:$A$60))+SUMIFS(Leave!O$4:O$203,Leave!$A$4:$A$203,$A25))/Team!$C24)),""))</f>
      </c>
      <c r="L25" s="16">
        <f>IF(OR($A25="",L$4=""),"",IFERROR(MAX(0,$B25*(1-((NETWORKDAYS(L$4,L$4+4)-NETWORKDAYS(L$4,L$4+4,'Public holidays'!$A$4:$A$60))+SUMIFS(Leave!P$4:P$203,Leave!$A$4:$A$203,$A25))/Team!$C24)),""))</f>
      </c>
      <c r="M25" s="16">
        <f>IF(OR($A25="",M$4=""),"",IFERROR(MAX(0,$B25*(1-((NETWORKDAYS(M$4,M$4+4)-NETWORKDAYS(M$4,M$4+4,'Public holidays'!$A$4:$A$60))+SUMIFS(Leave!Q$4:Q$203,Leave!$A$4:$A$203,$A25))/Team!$C24)),""))</f>
      </c>
      <c r="N25" s="16">
        <f>IF(OR($A25="",N$4=""),"",IFERROR(MAX(0,$B25*(1-((NETWORKDAYS(N$4,N$4+4)-NETWORKDAYS(N$4,N$4+4,'Public holidays'!$A$4:$A$60))+SUMIFS(Leave!R$4:R$203,Leave!$A$4:$A$203,$A25))/Team!$C24)),""))</f>
      </c>
    </row>
    <row r="26" spans="1:14">
      <c r="A26" s="5">
        <f>IF(Team!A25="","",Team!A25)</f>
      </c>
      <c r="B26" s="16">
        <f>IF($A26="","",N(Team!B25))</f>
      </c>
      <c r="C26" s="16">
        <f>IF(OR($A26="",C$4=""),"",IFERROR(MAX(0,$B26*(1-((NETWORKDAYS(C$4,C$4+4)-NETWORKDAYS(C$4,C$4+4,'Public holidays'!$A$4:$A$60))+SUMIFS(Leave!G$4:G$203,Leave!$A$4:$A$203,$A26))/Team!$C25)),""))</f>
      </c>
      <c r="D26" s="16">
        <f>IF(OR($A26="",D$4=""),"",IFERROR(MAX(0,$B26*(1-((NETWORKDAYS(D$4,D$4+4)-NETWORKDAYS(D$4,D$4+4,'Public holidays'!$A$4:$A$60))+SUMIFS(Leave!H$4:H$203,Leave!$A$4:$A$203,$A26))/Team!$C25)),""))</f>
      </c>
      <c r="E26" s="16">
        <f>IF(OR($A26="",E$4=""),"",IFERROR(MAX(0,$B26*(1-((NETWORKDAYS(E$4,E$4+4)-NETWORKDAYS(E$4,E$4+4,'Public holidays'!$A$4:$A$60))+SUMIFS(Leave!I$4:I$203,Leave!$A$4:$A$203,$A26))/Team!$C25)),""))</f>
      </c>
      <c r="F26" s="16">
        <f>IF(OR($A26="",F$4=""),"",IFERROR(MAX(0,$B26*(1-((NETWORKDAYS(F$4,F$4+4)-NETWORKDAYS(F$4,F$4+4,'Public holidays'!$A$4:$A$60))+SUMIFS(Leave!J$4:J$203,Leave!$A$4:$A$203,$A26))/Team!$C25)),""))</f>
      </c>
      <c r="G26" s="16">
        <f>IF(OR($A26="",G$4=""),"",IFERROR(MAX(0,$B26*(1-((NETWORKDAYS(G$4,G$4+4)-NETWORKDAYS(G$4,G$4+4,'Public holidays'!$A$4:$A$60))+SUMIFS(Leave!K$4:K$203,Leave!$A$4:$A$203,$A26))/Team!$C25)),""))</f>
      </c>
      <c r="H26" s="16">
        <f>IF(OR($A26="",H$4=""),"",IFERROR(MAX(0,$B26*(1-((NETWORKDAYS(H$4,H$4+4)-NETWORKDAYS(H$4,H$4+4,'Public holidays'!$A$4:$A$60))+SUMIFS(Leave!L$4:L$203,Leave!$A$4:$A$203,$A26))/Team!$C25)),""))</f>
      </c>
      <c r="I26" s="16">
        <f>IF(OR($A26="",I$4=""),"",IFERROR(MAX(0,$B26*(1-((NETWORKDAYS(I$4,I$4+4)-NETWORKDAYS(I$4,I$4+4,'Public holidays'!$A$4:$A$60))+SUMIFS(Leave!M$4:M$203,Leave!$A$4:$A$203,$A26))/Team!$C25)),""))</f>
      </c>
      <c r="J26" s="16">
        <f>IF(OR($A26="",J$4=""),"",IFERROR(MAX(0,$B26*(1-((NETWORKDAYS(J$4,J$4+4)-NETWORKDAYS(J$4,J$4+4,'Public holidays'!$A$4:$A$60))+SUMIFS(Leave!N$4:N$203,Leave!$A$4:$A$203,$A26))/Team!$C25)),""))</f>
      </c>
      <c r="K26" s="16">
        <f>IF(OR($A26="",K$4=""),"",IFERROR(MAX(0,$B26*(1-((NETWORKDAYS(K$4,K$4+4)-NETWORKDAYS(K$4,K$4+4,'Public holidays'!$A$4:$A$60))+SUMIFS(Leave!O$4:O$203,Leave!$A$4:$A$203,$A26))/Team!$C25)),""))</f>
      </c>
      <c r="L26" s="16">
        <f>IF(OR($A26="",L$4=""),"",IFERROR(MAX(0,$B26*(1-((NETWORKDAYS(L$4,L$4+4)-NETWORKDAYS(L$4,L$4+4,'Public holidays'!$A$4:$A$60))+SUMIFS(Leave!P$4:P$203,Leave!$A$4:$A$203,$A26))/Team!$C25)),""))</f>
      </c>
      <c r="M26" s="16">
        <f>IF(OR($A26="",M$4=""),"",IFERROR(MAX(0,$B26*(1-((NETWORKDAYS(M$4,M$4+4)-NETWORKDAYS(M$4,M$4+4,'Public holidays'!$A$4:$A$60))+SUMIFS(Leave!Q$4:Q$203,Leave!$A$4:$A$203,$A26))/Team!$C25)),""))</f>
      </c>
      <c r="N26" s="16">
        <f>IF(OR($A26="",N$4=""),"",IFERROR(MAX(0,$B26*(1-((NETWORKDAYS(N$4,N$4+4)-NETWORKDAYS(N$4,N$4+4,'Public holidays'!$A$4:$A$60))+SUMIFS(Leave!R$4:R$203,Leave!$A$4:$A$203,$A26))/Team!$C25)),""))</f>
      </c>
    </row>
    <row r="27" spans="1:14">
      <c r="A27" s="5">
        <f>IF(Team!A26="","",Team!A26)</f>
      </c>
      <c r="B27" s="16">
        <f>IF($A27="","",N(Team!B26))</f>
      </c>
      <c r="C27" s="16">
        <f>IF(OR($A27="",C$4=""),"",IFERROR(MAX(0,$B27*(1-((NETWORKDAYS(C$4,C$4+4)-NETWORKDAYS(C$4,C$4+4,'Public holidays'!$A$4:$A$60))+SUMIFS(Leave!G$4:G$203,Leave!$A$4:$A$203,$A27))/Team!$C26)),""))</f>
      </c>
      <c r="D27" s="16">
        <f>IF(OR($A27="",D$4=""),"",IFERROR(MAX(0,$B27*(1-((NETWORKDAYS(D$4,D$4+4)-NETWORKDAYS(D$4,D$4+4,'Public holidays'!$A$4:$A$60))+SUMIFS(Leave!H$4:H$203,Leave!$A$4:$A$203,$A27))/Team!$C26)),""))</f>
      </c>
      <c r="E27" s="16">
        <f>IF(OR($A27="",E$4=""),"",IFERROR(MAX(0,$B27*(1-((NETWORKDAYS(E$4,E$4+4)-NETWORKDAYS(E$4,E$4+4,'Public holidays'!$A$4:$A$60))+SUMIFS(Leave!I$4:I$203,Leave!$A$4:$A$203,$A27))/Team!$C26)),""))</f>
      </c>
      <c r="F27" s="16">
        <f>IF(OR($A27="",F$4=""),"",IFERROR(MAX(0,$B27*(1-((NETWORKDAYS(F$4,F$4+4)-NETWORKDAYS(F$4,F$4+4,'Public holidays'!$A$4:$A$60))+SUMIFS(Leave!J$4:J$203,Leave!$A$4:$A$203,$A27))/Team!$C26)),""))</f>
      </c>
      <c r="G27" s="16">
        <f>IF(OR($A27="",G$4=""),"",IFERROR(MAX(0,$B27*(1-((NETWORKDAYS(G$4,G$4+4)-NETWORKDAYS(G$4,G$4+4,'Public holidays'!$A$4:$A$60))+SUMIFS(Leave!K$4:K$203,Leave!$A$4:$A$203,$A27))/Team!$C26)),""))</f>
      </c>
      <c r="H27" s="16">
        <f>IF(OR($A27="",H$4=""),"",IFERROR(MAX(0,$B27*(1-((NETWORKDAYS(H$4,H$4+4)-NETWORKDAYS(H$4,H$4+4,'Public holidays'!$A$4:$A$60))+SUMIFS(Leave!L$4:L$203,Leave!$A$4:$A$203,$A27))/Team!$C26)),""))</f>
      </c>
      <c r="I27" s="16">
        <f>IF(OR($A27="",I$4=""),"",IFERROR(MAX(0,$B27*(1-((NETWORKDAYS(I$4,I$4+4)-NETWORKDAYS(I$4,I$4+4,'Public holidays'!$A$4:$A$60))+SUMIFS(Leave!M$4:M$203,Leave!$A$4:$A$203,$A27))/Team!$C26)),""))</f>
      </c>
      <c r="J27" s="16">
        <f>IF(OR($A27="",J$4=""),"",IFERROR(MAX(0,$B27*(1-((NETWORKDAYS(J$4,J$4+4)-NETWORKDAYS(J$4,J$4+4,'Public holidays'!$A$4:$A$60))+SUMIFS(Leave!N$4:N$203,Leave!$A$4:$A$203,$A27))/Team!$C26)),""))</f>
      </c>
      <c r="K27" s="16">
        <f>IF(OR($A27="",K$4=""),"",IFERROR(MAX(0,$B27*(1-((NETWORKDAYS(K$4,K$4+4)-NETWORKDAYS(K$4,K$4+4,'Public holidays'!$A$4:$A$60))+SUMIFS(Leave!O$4:O$203,Leave!$A$4:$A$203,$A27))/Team!$C26)),""))</f>
      </c>
      <c r="L27" s="16">
        <f>IF(OR($A27="",L$4=""),"",IFERROR(MAX(0,$B27*(1-((NETWORKDAYS(L$4,L$4+4)-NETWORKDAYS(L$4,L$4+4,'Public holidays'!$A$4:$A$60))+SUMIFS(Leave!P$4:P$203,Leave!$A$4:$A$203,$A27))/Team!$C26)),""))</f>
      </c>
      <c r="M27" s="16">
        <f>IF(OR($A27="",M$4=""),"",IFERROR(MAX(0,$B27*(1-((NETWORKDAYS(M$4,M$4+4)-NETWORKDAYS(M$4,M$4+4,'Public holidays'!$A$4:$A$60))+SUMIFS(Leave!Q$4:Q$203,Leave!$A$4:$A$203,$A27))/Team!$C26)),""))</f>
      </c>
      <c r="N27" s="16">
        <f>IF(OR($A27="",N$4=""),"",IFERROR(MAX(0,$B27*(1-((NETWORKDAYS(N$4,N$4+4)-NETWORKDAYS(N$4,N$4+4,'Public holidays'!$A$4:$A$60))+SUMIFS(Leave!R$4:R$203,Leave!$A$4:$A$203,$A27))/Team!$C26)),""))</f>
      </c>
    </row>
    <row r="28" spans="1:14">
      <c r="A28" s="5">
        <f>IF(Team!A27="","",Team!A27)</f>
      </c>
      <c r="B28" s="16">
        <f>IF($A28="","",N(Team!B27))</f>
      </c>
      <c r="C28" s="16">
        <f>IF(OR($A28="",C$4=""),"",IFERROR(MAX(0,$B28*(1-((NETWORKDAYS(C$4,C$4+4)-NETWORKDAYS(C$4,C$4+4,'Public holidays'!$A$4:$A$60))+SUMIFS(Leave!G$4:G$203,Leave!$A$4:$A$203,$A28))/Team!$C27)),""))</f>
      </c>
      <c r="D28" s="16">
        <f>IF(OR($A28="",D$4=""),"",IFERROR(MAX(0,$B28*(1-((NETWORKDAYS(D$4,D$4+4)-NETWORKDAYS(D$4,D$4+4,'Public holidays'!$A$4:$A$60))+SUMIFS(Leave!H$4:H$203,Leave!$A$4:$A$203,$A28))/Team!$C27)),""))</f>
      </c>
      <c r="E28" s="16">
        <f>IF(OR($A28="",E$4=""),"",IFERROR(MAX(0,$B28*(1-((NETWORKDAYS(E$4,E$4+4)-NETWORKDAYS(E$4,E$4+4,'Public holidays'!$A$4:$A$60))+SUMIFS(Leave!I$4:I$203,Leave!$A$4:$A$203,$A28))/Team!$C27)),""))</f>
      </c>
      <c r="F28" s="16">
        <f>IF(OR($A28="",F$4=""),"",IFERROR(MAX(0,$B28*(1-((NETWORKDAYS(F$4,F$4+4)-NETWORKDAYS(F$4,F$4+4,'Public holidays'!$A$4:$A$60))+SUMIFS(Leave!J$4:J$203,Leave!$A$4:$A$203,$A28))/Team!$C27)),""))</f>
      </c>
      <c r="G28" s="16">
        <f>IF(OR($A28="",G$4=""),"",IFERROR(MAX(0,$B28*(1-((NETWORKDAYS(G$4,G$4+4)-NETWORKDAYS(G$4,G$4+4,'Public holidays'!$A$4:$A$60))+SUMIFS(Leave!K$4:K$203,Leave!$A$4:$A$203,$A28))/Team!$C27)),""))</f>
      </c>
      <c r="H28" s="16">
        <f>IF(OR($A28="",H$4=""),"",IFERROR(MAX(0,$B28*(1-((NETWORKDAYS(H$4,H$4+4)-NETWORKDAYS(H$4,H$4+4,'Public holidays'!$A$4:$A$60))+SUMIFS(Leave!L$4:L$203,Leave!$A$4:$A$203,$A28))/Team!$C27)),""))</f>
      </c>
      <c r="I28" s="16">
        <f>IF(OR($A28="",I$4=""),"",IFERROR(MAX(0,$B28*(1-((NETWORKDAYS(I$4,I$4+4)-NETWORKDAYS(I$4,I$4+4,'Public holidays'!$A$4:$A$60))+SUMIFS(Leave!M$4:M$203,Leave!$A$4:$A$203,$A28))/Team!$C27)),""))</f>
      </c>
      <c r="J28" s="16">
        <f>IF(OR($A28="",J$4=""),"",IFERROR(MAX(0,$B28*(1-((NETWORKDAYS(J$4,J$4+4)-NETWORKDAYS(J$4,J$4+4,'Public holidays'!$A$4:$A$60))+SUMIFS(Leave!N$4:N$203,Leave!$A$4:$A$203,$A28))/Team!$C27)),""))</f>
      </c>
      <c r="K28" s="16">
        <f>IF(OR($A28="",K$4=""),"",IFERROR(MAX(0,$B28*(1-((NETWORKDAYS(K$4,K$4+4)-NETWORKDAYS(K$4,K$4+4,'Public holidays'!$A$4:$A$60))+SUMIFS(Leave!O$4:O$203,Leave!$A$4:$A$203,$A28))/Team!$C27)),""))</f>
      </c>
      <c r="L28" s="16">
        <f>IF(OR($A28="",L$4=""),"",IFERROR(MAX(0,$B28*(1-((NETWORKDAYS(L$4,L$4+4)-NETWORKDAYS(L$4,L$4+4,'Public holidays'!$A$4:$A$60))+SUMIFS(Leave!P$4:P$203,Leave!$A$4:$A$203,$A28))/Team!$C27)),""))</f>
      </c>
      <c r="M28" s="16">
        <f>IF(OR($A28="",M$4=""),"",IFERROR(MAX(0,$B28*(1-((NETWORKDAYS(M$4,M$4+4)-NETWORKDAYS(M$4,M$4+4,'Public holidays'!$A$4:$A$60))+SUMIFS(Leave!Q$4:Q$203,Leave!$A$4:$A$203,$A28))/Team!$C27)),""))</f>
      </c>
      <c r="N28" s="16">
        <f>IF(OR($A28="",N$4=""),"",IFERROR(MAX(0,$B28*(1-((NETWORKDAYS(N$4,N$4+4)-NETWORKDAYS(N$4,N$4+4,'Public holidays'!$A$4:$A$60))+SUMIFS(Leave!R$4:R$203,Leave!$A$4:$A$203,$A28))/Team!$C27)),""))</f>
      </c>
    </row>
    <row r="29" spans="1:14">
      <c r="A29" s="5">
        <f>IF(Team!A28="","",Team!A28)</f>
      </c>
      <c r="B29" s="16">
        <f>IF($A29="","",N(Team!B28))</f>
      </c>
      <c r="C29" s="16">
        <f>IF(OR($A29="",C$4=""),"",IFERROR(MAX(0,$B29*(1-((NETWORKDAYS(C$4,C$4+4)-NETWORKDAYS(C$4,C$4+4,'Public holidays'!$A$4:$A$60))+SUMIFS(Leave!G$4:G$203,Leave!$A$4:$A$203,$A29))/Team!$C28)),""))</f>
      </c>
      <c r="D29" s="16">
        <f>IF(OR($A29="",D$4=""),"",IFERROR(MAX(0,$B29*(1-((NETWORKDAYS(D$4,D$4+4)-NETWORKDAYS(D$4,D$4+4,'Public holidays'!$A$4:$A$60))+SUMIFS(Leave!H$4:H$203,Leave!$A$4:$A$203,$A29))/Team!$C28)),""))</f>
      </c>
      <c r="E29" s="16">
        <f>IF(OR($A29="",E$4=""),"",IFERROR(MAX(0,$B29*(1-((NETWORKDAYS(E$4,E$4+4)-NETWORKDAYS(E$4,E$4+4,'Public holidays'!$A$4:$A$60))+SUMIFS(Leave!I$4:I$203,Leave!$A$4:$A$203,$A29))/Team!$C28)),""))</f>
      </c>
      <c r="F29" s="16">
        <f>IF(OR($A29="",F$4=""),"",IFERROR(MAX(0,$B29*(1-((NETWORKDAYS(F$4,F$4+4)-NETWORKDAYS(F$4,F$4+4,'Public holidays'!$A$4:$A$60))+SUMIFS(Leave!J$4:J$203,Leave!$A$4:$A$203,$A29))/Team!$C28)),""))</f>
      </c>
      <c r="G29" s="16">
        <f>IF(OR($A29="",G$4=""),"",IFERROR(MAX(0,$B29*(1-((NETWORKDAYS(G$4,G$4+4)-NETWORKDAYS(G$4,G$4+4,'Public holidays'!$A$4:$A$60))+SUMIFS(Leave!K$4:K$203,Leave!$A$4:$A$203,$A29))/Team!$C28)),""))</f>
      </c>
      <c r="H29" s="16">
        <f>IF(OR($A29="",H$4=""),"",IFERROR(MAX(0,$B29*(1-((NETWORKDAYS(H$4,H$4+4)-NETWORKDAYS(H$4,H$4+4,'Public holidays'!$A$4:$A$60))+SUMIFS(Leave!L$4:L$203,Leave!$A$4:$A$203,$A29))/Team!$C28)),""))</f>
      </c>
      <c r="I29" s="16">
        <f>IF(OR($A29="",I$4=""),"",IFERROR(MAX(0,$B29*(1-((NETWORKDAYS(I$4,I$4+4)-NETWORKDAYS(I$4,I$4+4,'Public holidays'!$A$4:$A$60))+SUMIFS(Leave!M$4:M$203,Leave!$A$4:$A$203,$A29))/Team!$C28)),""))</f>
      </c>
      <c r="J29" s="16">
        <f>IF(OR($A29="",J$4=""),"",IFERROR(MAX(0,$B29*(1-((NETWORKDAYS(J$4,J$4+4)-NETWORKDAYS(J$4,J$4+4,'Public holidays'!$A$4:$A$60))+SUMIFS(Leave!N$4:N$203,Leave!$A$4:$A$203,$A29))/Team!$C28)),""))</f>
      </c>
      <c r="K29" s="16">
        <f>IF(OR($A29="",K$4=""),"",IFERROR(MAX(0,$B29*(1-((NETWORKDAYS(K$4,K$4+4)-NETWORKDAYS(K$4,K$4+4,'Public holidays'!$A$4:$A$60))+SUMIFS(Leave!O$4:O$203,Leave!$A$4:$A$203,$A29))/Team!$C28)),""))</f>
      </c>
      <c r="L29" s="16">
        <f>IF(OR($A29="",L$4=""),"",IFERROR(MAX(0,$B29*(1-((NETWORKDAYS(L$4,L$4+4)-NETWORKDAYS(L$4,L$4+4,'Public holidays'!$A$4:$A$60))+SUMIFS(Leave!P$4:P$203,Leave!$A$4:$A$203,$A29))/Team!$C28)),""))</f>
      </c>
      <c r="M29" s="16">
        <f>IF(OR($A29="",M$4=""),"",IFERROR(MAX(0,$B29*(1-((NETWORKDAYS(M$4,M$4+4)-NETWORKDAYS(M$4,M$4+4,'Public holidays'!$A$4:$A$60))+SUMIFS(Leave!Q$4:Q$203,Leave!$A$4:$A$203,$A29))/Team!$C28)),""))</f>
      </c>
      <c r="N29" s="16">
        <f>IF(OR($A29="",N$4=""),"",IFERROR(MAX(0,$B29*(1-((NETWORKDAYS(N$4,N$4+4)-NETWORKDAYS(N$4,N$4+4,'Public holidays'!$A$4:$A$60))+SUMIFS(Leave!R$4:R$203,Leave!$A$4:$A$203,$A29))/Team!$C28)),""))</f>
      </c>
    </row>
    <row r="30" spans="1:14">
      <c r="A30" s="5">
        <f>IF(Team!A29="","",Team!A29)</f>
      </c>
      <c r="B30" s="16">
        <f>IF($A30="","",N(Team!B29))</f>
      </c>
      <c r="C30" s="16">
        <f>IF(OR($A30="",C$4=""),"",IFERROR(MAX(0,$B30*(1-((NETWORKDAYS(C$4,C$4+4)-NETWORKDAYS(C$4,C$4+4,'Public holidays'!$A$4:$A$60))+SUMIFS(Leave!G$4:G$203,Leave!$A$4:$A$203,$A30))/Team!$C29)),""))</f>
      </c>
      <c r="D30" s="16">
        <f>IF(OR($A30="",D$4=""),"",IFERROR(MAX(0,$B30*(1-((NETWORKDAYS(D$4,D$4+4)-NETWORKDAYS(D$4,D$4+4,'Public holidays'!$A$4:$A$60))+SUMIFS(Leave!H$4:H$203,Leave!$A$4:$A$203,$A30))/Team!$C29)),""))</f>
      </c>
      <c r="E30" s="16">
        <f>IF(OR($A30="",E$4=""),"",IFERROR(MAX(0,$B30*(1-((NETWORKDAYS(E$4,E$4+4)-NETWORKDAYS(E$4,E$4+4,'Public holidays'!$A$4:$A$60))+SUMIFS(Leave!I$4:I$203,Leave!$A$4:$A$203,$A30))/Team!$C29)),""))</f>
      </c>
      <c r="F30" s="16">
        <f>IF(OR($A30="",F$4=""),"",IFERROR(MAX(0,$B30*(1-((NETWORKDAYS(F$4,F$4+4)-NETWORKDAYS(F$4,F$4+4,'Public holidays'!$A$4:$A$60))+SUMIFS(Leave!J$4:J$203,Leave!$A$4:$A$203,$A30))/Team!$C29)),""))</f>
      </c>
      <c r="G30" s="16">
        <f>IF(OR($A30="",G$4=""),"",IFERROR(MAX(0,$B30*(1-((NETWORKDAYS(G$4,G$4+4)-NETWORKDAYS(G$4,G$4+4,'Public holidays'!$A$4:$A$60))+SUMIFS(Leave!K$4:K$203,Leave!$A$4:$A$203,$A30))/Team!$C29)),""))</f>
      </c>
      <c r="H30" s="16">
        <f>IF(OR($A30="",H$4=""),"",IFERROR(MAX(0,$B30*(1-((NETWORKDAYS(H$4,H$4+4)-NETWORKDAYS(H$4,H$4+4,'Public holidays'!$A$4:$A$60))+SUMIFS(Leave!L$4:L$203,Leave!$A$4:$A$203,$A30))/Team!$C29)),""))</f>
      </c>
      <c r="I30" s="16">
        <f>IF(OR($A30="",I$4=""),"",IFERROR(MAX(0,$B30*(1-((NETWORKDAYS(I$4,I$4+4)-NETWORKDAYS(I$4,I$4+4,'Public holidays'!$A$4:$A$60))+SUMIFS(Leave!M$4:M$203,Leave!$A$4:$A$203,$A30))/Team!$C29)),""))</f>
      </c>
      <c r="J30" s="16">
        <f>IF(OR($A30="",J$4=""),"",IFERROR(MAX(0,$B30*(1-((NETWORKDAYS(J$4,J$4+4)-NETWORKDAYS(J$4,J$4+4,'Public holidays'!$A$4:$A$60))+SUMIFS(Leave!N$4:N$203,Leave!$A$4:$A$203,$A30))/Team!$C29)),""))</f>
      </c>
      <c r="K30" s="16">
        <f>IF(OR($A30="",K$4=""),"",IFERROR(MAX(0,$B30*(1-((NETWORKDAYS(K$4,K$4+4)-NETWORKDAYS(K$4,K$4+4,'Public holidays'!$A$4:$A$60))+SUMIFS(Leave!O$4:O$203,Leave!$A$4:$A$203,$A30))/Team!$C29)),""))</f>
      </c>
      <c r="L30" s="16">
        <f>IF(OR($A30="",L$4=""),"",IFERROR(MAX(0,$B30*(1-((NETWORKDAYS(L$4,L$4+4)-NETWORKDAYS(L$4,L$4+4,'Public holidays'!$A$4:$A$60))+SUMIFS(Leave!P$4:P$203,Leave!$A$4:$A$203,$A30))/Team!$C29)),""))</f>
      </c>
      <c r="M30" s="16">
        <f>IF(OR($A30="",M$4=""),"",IFERROR(MAX(0,$B30*(1-((NETWORKDAYS(M$4,M$4+4)-NETWORKDAYS(M$4,M$4+4,'Public holidays'!$A$4:$A$60))+SUMIFS(Leave!Q$4:Q$203,Leave!$A$4:$A$203,$A30))/Team!$C29)),""))</f>
      </c>
      <c r="N30" s="16">
        <f>IF(OR($A30="",N$4=""),"",IFERROR(MAX(0,$B30*(1-((NETWORKDAYS(N$4,N$4+4)-NETWORKDAYS(N$4,N$4+4,'Public holidays'!$A$4:$A$60))+SUMIFS(Leave!R$4:R$203,Leave!$A$4:$A$203,$A30))/Team!$C29)),""))</f>
      </c>
    </row>
    <row r="31" spans="1:14">
      <c r="A31" s="5">
        <f>IF(Team!A30="","",Team!A30)</f>
      </c>
      <c r="B31" s="16">
        <f>IF($A31="","",N(Team!B30))</f>
      </c>
      <c r="C31" s="16">
        <f>IF(OR($A31="",C$4=""),"",IFERROR(MAX(0,$B31*(1-((NETWORKDAYS(C$4,C$4+4)-NETWORKDAYS(C$4,C$4+4,'Public holidays'!$A$4:$A$60))+SUMIFS(Leave!G$4:G$203,Leave!$A$4:$A$203,$A31))/Team!$C30)),""))</f>
      </c>
      <c r="D31" s="16">
        <f>IF(OR($A31="",D$4=""),"",IFERROR(MAX(0,$B31*(1-((NETWORKDAYS(D$4,D$4+4)-NETWORKDAYS(D$4,D$4+4,'Public holidays'!$A$4:$A$60))+SUMIFS(Leave!H$4:H$203,Leave!$A$4:$A$203,$A31))/Team!$C30)),""))</f>
      </c>
      <c r="E31" s="16">
        <f>IF(OR($A31="",E$4=""),"",IFERROR(MAX(0,$B31*(1-((NETWORKDAYS(E$4,E$4+4)-NETWORKDAYS(E$4,E$4+4,'Public holidays'!$A$4:$A$60))+SUMIFS(Leave!I$4:I$203,Leave!$A$4:$A$203,$A31))/Team!$C30)),""))</f>
      </c>
      <c r="F31" s="16">
        <f>IF(OR($A31="",F$4=""),"",IFERROR(MAX(0,$B31*(1-((NETWORKDAYS(F$4,F$4+4)-NETWORKDAYS(F$4,F$4+4,'Public holidays'!$A$4:$A$60))+SUMIFS(Leave!J$4:J$203,Leave!$A$4:$A$203,$A31))/Team!$C30)),""))</f>
      </c>
      <c r="G31" s="16">
        <f>IF(OR($A31="",G$4=""),"",IFERROR(MAX(0,$B31*(1-((NETWORKDAYS(G$4,G$4+4)-NETWORKDAYS(G$4,G$4+4,'Public holidays'!$A$4:$A$60))+SUMIFS(Leave!K$4:K$203,Leave!$A$4:$A$203,$A31))/Team!$C30)),""))</f>
      </c>
      <c r="H31" s="16">
        <f>IF(OR($A31="",H$4=""),"",IFERROR(MAX(0,$B31*(1-((NETWORKDAYS(H$4,H$4+4)-NETWORKDAYS(H$4,H$4+4,'Public holidays'!$A$4:$A$60))+SUMIFS(Leave!L$4:L$203,Leave!$A$4:$A$203,$A31))/Team!$C30)),""))</f>
      </c>
      <c r="I31" s="16">
        <f>IF(OR($A31="",I$4=""),"",IFERROR(MAX(0,$B31*(1-((NETWORKDAYS(I$4,I$4+4)-NETWORKDAYS(I$4,I$4+4,'Public holidays'!$A$4:$A$60))+SUMIFS(Leave!M$4:M$203,Leave!$A$4:$A$203,$A31))/Team!$C30)),""))</f>
      </c>
      <c r="J31" s="16">
        <f>IF(OR($A31="",J$4=""),"",IFERROR(MAX(0,$B31*(1-((NETWORKDAYS(J$4,J$4+4)-NETWORKDAYS(J$4,J$4+4,'Public holidays'!$A$4:$A$60))+SUMIFS(Leave!N$4:N$203,Leave!$A$4:$A$203,$A31))/Team!$C30)),""))</f>
      </c>
      <c r="K31" s="16">
        <f>IF(OR($A31="",K$4=""),"",IFERROR(MAX(0,$B31*(1-((NETWORKDAYS(K$4,K$4+4)-NETWORKDAYS(K$4,K$4+4,'Public holidays'!$A$4:$A$60))+SUMIFS(Leave!O$4:O$203,Leave!$A$4:$A$203,$A31))/Team!$C30)),""))</f>
      </c>
      <c r="L31" s="16">
        <f>IF(OR($A31="",L$4=""),"",IFERROR(MAX(0,$B31*(1-((NETWORKDAYS(L$4,L$4+4)-NETWORKDAYS(L$4,L$4+4,'Public holidays'!$A$4:$A$60))+SUMIFS(Leave!P$4:P$203,Leave!$A$4:$A$203,$A31))/Team!$C30)),""))</f>
      </c>
      <c r="M31" s="16">
        <f>IF(OR($A31="",M$4=""),"",IFERROR(MAX(0,$B31*(1-((NETWORKDAYS(M$4,M$4+4)-NETWORKDAYS(M$4,M$4+4,'Public holidays'!$A$4:$A$60))+SUMIFS(Leave!Q$4:Q$203,Leave!$A$4:$A$203,$A31))/Team!$C30)),""))</f>
      </c>
      <c r="N31" s="16">
        <f>IF(OR($A31="",N$4=""),"",IFERROR(MAX(0,$B31*(1-((NETWORKDAYS(N$4,N$4+4)-NETWORKDAYS(N$4,N$4+4,'Public holidays'!$A$4:$A$60))+SUMIFS(Leave!R$4:R$203,Leave!$A$4:$A$203,$A31))/Team!$C30)),""))</f>
      </c>
    </row>
    <row r="32" spans="1:14">
      <c r="A32" s="5">
        <f>IF(Team!A31="","",Team!A31)</f>
      </c>
      <c r="B32" s="16">
        <f>IF($A32="","",N(Team!B31))</f>
      </c>
      <c r="C32" s="16">
        <f>IF(OR($A32="",C$4=""),"",IFERROR(MAX(0,$B32*(1-((NETWORKDAYS(C$4,C$4+4)-NETWORKDAYS(C$4,C$4+4,'Public holidays'!$A$4:$A$60))+SUMIFS(Leave!G$4:G$203,Leave!$A$4:$A$203,$A32))/Team!$C31)),""))</f>
      </c>
      <c r="D32" s="16">
        <f>IF(OR($A32="",D$4=""),"",IFERROR(MAX(0,$B32*(1-((NETWORKDAYS(D$4,D$4+4)-NETWORKDAYS(D$4,D$4+4,'Public holidays'!$A$4:$A$60))+SUMIFS(Leave!H$4:H$203,Leave!$A$4:$A$203,$A32))/Team!$C31)),""))</f>
      </c>
      <c r="E32" s="16">
        <f>IF(OR($A32="",E$4=""),"",IFERROR(MAX(0,$B32*(1-((NETWORKDAYS(E$4,E$4+4)-NETWORKDAYS(E$4,E$4+4,'Public holidays'!$A$4:$A$60))+SUMIFS(Leave!I$4:I$203,Leave!$A$4:$A$203,$A32))/Team!$C31)),""))</f>
      </c>
      <c r="F32" s="16">
        <f>IF(OR($A32="",F$4=""),"",IFERROR(MAX(0,$B32*(1-((NETWORKDAYS(F$4,F$4+4)-NETWORKDAYS(F$4,F$4+4,'Public holidays'!$A$4:$A$60))+SUMIFS(Leave!J$4:J$203,Leave!$A$4:$A$203,$A32))/Team!$C31)),""))</f>
      </c>
      <c r="G32" s="16">
        <f>IF(OR($A32="",G$4=""),"",IFERROR(MAX(0,$B32*(1-((NETWORKDAYS(G$4,G$4+4)-NETWORKDAYS(G$4,G$4+4,'Public holidays'!$A$4:$A$60))+SUMIFS(Leave!K$4:K$203,Leave!$A$4:$A$203,$A32))/Team!$C31)),""))</f>
      </c>
      <c r="H32" s="16">
        <f>IF(OR($A32="",H$4=""),"",IFERROR(MAX(0,$B32*(1-((NETWORKDAYS(H$4,H$4+4)-NETWORKDAYS(H$4,H$4+4,'Public holidays'!$A$4:$A$60))+SUMIFS(Leave!L$4:L$203,Leave!$A$4:$A$203,$A32))/Team!$C31)),""))</f>
      </c>
      <c r="I32" s="16">
        <f>IF(OR($A32="",I$4=""),"",IFERROR(MAX(0,$B32*(1-((NETWORKDAYS(I$4,I$4+4)-NETWORKDAYS(I$4,I$4+4,'Public holidays'!$A$4:$A$60))+SUMIFS(Leave!M$4:M$203,Leave!$A$4:$A$203,$A32))/Team!$C31)),""))</f>
      </c>
      <c r="J32" s="16">
        <f>IF(OR($A32="",J$4=""),"",IFERROR(MAX(0,$B32*(1-((NETWORKDAYS(J$4,J$4+4)-NETWORKDAYS(J$4,J$4+4,'Public holidays'!$A$4:$A$60))+SUMIFS(Leave!N$4:N$203,Leave!$A$4:$A$203,$A32))/Team!$C31)),""))</f>
      </c>
      <c r="K32" s="16">
        <f>IF(OR($A32="",K$4=""),"",IFERROR(MAX(0,$B32*(1-((NETWORKDAYS(K$4,K$4+4)-NETWORKDAYS(K$4,K$4+4,'Public holidays'!$A$4:$A$60))+SUMIFS(Leave!O$4:O$203,Leave!$A$4:$A$203,$A32))/Team!$C31)),""))</f>
      </c>
      <c r="L32" s="16">
        <f>IF(OR($A32="",L$4=""),"",IFERROR(MAX(0,$B32*(1-((NETWORKDAYS(L$4,L$4+4)-NETWORKDAYS(L$4,L$4+4,'Public holidays'!$A$4:$A$60))+SUMIFS(Leave!P$4:P$203,Leave!$A$4:$A$203,$A32))/Team!$C31)),""))</f>
      </c>
      <c r="M32" s="16">
        <f>IF(OR($A32="",M$4=""),"",IFERROR(MAX(0,$B32*(1-((NETWORKDAYS(M$4,M$4+4)-NETWORKDAYS(M$4,M$4+4,'Public holidays'!$A$4:$A$60))+SUMIFS(Leave!Q$4:Q$203,Leave!$A$4:$A$203,$A32))/Team!$C31)),""))</f>
      </c>
      <c r="N32" s="16">
        <f>IF(OR($A32="",N$4=""),"",IFERROR(MAX(0,$B32*(1-((NETWORKDAYS(N$4,N$4+4)-NETWORKDAYS(N$4,N$4+4,'Public holidays'!$A$4:$A$60))+SUMIFS(Leave!R$4:R$203,Leave!$A$4:$A$203,$A32))/Team!$C31)),""))</f>
      </c>
    </row>
    <row r="33" spans="1:14">
      <c r="A33" s="5">
        <f>IF(Team!A32="","",Team!A32)</f>
      </c>
      <c r="B33" s="16">
        <f>IF($A33="","",N(Team!B32))</f>
      </c>
      <c r="C33" s="16">
        <f>IF(OR($A33="",C$4=""),"",IFERROR(MAX(0,$B33*(1-((NETWORKDAYS(C$4,C$4+4)-NETWORKDAYS(C$4,C$4+4,'Public holidays'!$A$4:$A$60))+SUMIFS(Leave!G$4:G$203,Leave!$A$4:$A$203,$A33))/Team!$C32)),""))</f>
      </c>
      <c r="D33" s="16">
        <f>IF(OR($A33="",D$4=""),"",IFERROR(MAX(0,$B33*(1-((NETWORKDAYS(D$4,D$4+4)-NETWORKDAYS(D$4,D$4+4,'Public holidays'!$A$4:$A$60))+SUMIFS(Leave!H$4:H$203,Leave!$A$4:$A$203,$A33))/Team!$C32)),""))</f>
      </c>
      <c r="E33" s="16">
        <f>IF(OR($A33="",E$4=""),"",IFERROR(MAX(0,$B33*(1-((NETWORKDAYS(E$4,E$4+4)-NETWORKDAYS(E$4,E$4+4,'Public holidays'!$A$4:$A$60))+SUMIFS(Leave!I$4:I$203,Leave!$A$4:$A$203,$A33))/Team!$C32)),""))</f>
      </c>
      <c r="F33" s="16">
        <f>IF(OR($A33="",F$4=""),"",IFERROR(MAX(0,$B33*(1-((NETWORKDAYS(F$4,F$4+4)-NETWORKDAYS(F$4,F$4+4,'Public holidays'!$A$4:$A$60))+SUMIFS(Leave!J$4:J$203,Leave!$A$4:$A$203,$A33))/Team!$C32)),""))</f>
      </c>
      <c r="G33" s="16">
        <f>IF(OR($A33="",G$4=""),"",IFERROR(MAX(0,$B33*(1-((NETWORKDAYS(G$4,G$4+4)-NETWORKDAYS(G$4,G$4+4,'Public holidays'!$A$4:$A$60))+SUMIFS(Leave!K$4:K$203,Leave!$A$4:$A$203,$A33))/Team!$C32)),""))</f>
      </c>
      <c r="H33" s="16">
        <f>IF(OR($A33="",H$4=""),"",IFERROR(MAX(0,$B33*(1-((NETWORKDAYS(H$4,H$4+4)-NETWORKDAYS(H$4,H$4+4,'Public holidays'!$A$4:$A$60))+SUMIFS(Leave!L$4:L$203,Leave!$A$4:$A$203,$A33))/Team!$C32)),""))</f>
      </c>
      <c r="I33" s="16">
        <f>IF(OR($A33="",I$4=""),"",IFERROR(MAX(0,$B33*(1-((NETWORKDAYS(I$4,I$4+4)-NETWORKDAYS(I$4,I$4+4,'Public holidays'!$A$4:$A$60))+SUMIFS(Leave!M$4:M$203,Leave!$A$4:$A$203,$A33))/Team!$C32)),""))</f>
      </c>
      <c r="J33" s="16">
        <f>IF(OR($A33="",J$4=""),"",IFERROR(MAX(0,$B33*(1-((NETWORKDAYS(J$4,J$4+4)-NETWORKDAYS(J$4,J$4+4,'Public holidays'!$A$4:$A$60))+SUMIFS(Leave!N$4:N$203,Leave!$A$4:$A$203,$A33))/Team!$C32)),""))</f>
      </c>
      <c r="K33" s="16">
        <f>IF(OR($A33="",K$4=""),"",IFERROR(MAX(0,$B33*(1-((NETWORKDAYS(K$4,K$4+4)-NETWORKDAYS(K$4,K$4+4,'Public holidays'!$A$4:$A$60))+SUMIFS(Leave!O$4:O$203,Leave!$A$4:$A$203,$A33))/Team!$C32)),""))</f>
      </c>
      <c r="L33" s="16">
        <f>IF(OR($A33="",L$4=""),"",IFERROR(MAX(0,$B33*(1-((NETWORKDAYS(L$4,L$4+4)-NETWORKDAYS(L$4,L$4+4,'Public holidays'!$A$4:$A$60))+SUMIFS(Leave!P$4:P$203,Leave!$A$4:$A$203,$A33))/Team!$C32)),""))</f>
      </c>
      <c r="M33" s="16">
        <f>IF(OR($A33="",M$4=""),"",IFERROR(MAX(0,$B33*(1-((NETWORKDAYS(M$4,M$4+4)-NETWORKDAYS(M$4,M$4+4,'Public holidays'!$A$4:$A$60))+SUMIFS(Leave!Q$4:Q$203,Leave!$A$4:$A$203,$A33))/Team!$C32)),""))</f>
      </c>
      <c r="N33" s="16">
        <f>IF(OR($A33="",N$4=""),"",IFERROR(MAX(0,$B33*(1-((NETWORKDAYS(N$4,N$4+4)-NETWORKDAYS(N$4,N$4+4,'Public holidays'!$A$4:$A$60))+SUMIFS(Leave!R$4:R$203,Leave!$A$4:$A$203,$A33))/Team!$C32)),""))</f>
      </c>
    </row>
    <row r="34" spans="1:14">
      <c r="A34" s="5">
        <f>IF(Team!A33="","",Team!A33)</f>
      </c>
      <c r="B34" s="16">
        <f>IF($A34="","",N(Team!B33))</f>
      </c>
      <c r="C34" s="16">
        <f>IF(OR($A34="",C$4=""),"",IFERROR(MAX(0,$B34*(1-((NETWORKDAYS(C$4,C$4+4)-NETWORKDAYS(C$4,C$4+4,'Public holidays'!$A$4:$A$60))+SUMIFS(Leave!G$4:G$203,Leave!$A$4:$A$203,$A34))/Team!$C33)),""))</f>
      </c>
      <c r="D34" s="16">
        <f>IF(OR($A34="",D$4=""),"",IFERROR(MAX(0,$B34*(1-((NETWORKDAYS(D$4,D$4+4)-NETWORKDAYS(D$4,D$4+4,'Public holidays'!$A$4:$A$60))+SUMIFS(Leave!H$4:H$203,Leave!$A$4:$A$203,$A34))/Team!$C33)),""))</f>
      </c>
      <c r="E34" s="16">
        <f>IF(OR($A34="",E$4=""),"",IFERROR(MAX(0,$B34*(1-((NETWORKDAYS(E$4,E$4+4)-NETWORKDAYS(E$4,E$4+4,'Public holidays'!$A$4:$A$60))+SUMIFS(Leave!I$4:I$203,Leave!$A$4:$A$203,$A34))/Team!$C33)),""))</f>
      </c>
      <c r="F34" s="16">
        <f>IF(OR($A34="",F$4=""),"",IFERROR(MAX(0,$B34*(1-((NETWORKDAYS(F$4,F$4+4)-NETWORKDAYS(F$4,F$4+4,'Public holidays'!$A$4:$A$60))+SUMIFS(Leave!J$4:J$203,Leave!$A$4:$A$203,$A34))/Team!$C33)),""))</f>
      </c>
      <c r="G34" s="16">
        <f>IF(OR($A34="",G$4=""),"",IFERROR(MAX(0,$B34*(1-((NETWORKDAYS(G$4,G$4+4)-NETWORKDAYS(G$4,G$4+4,'Public holidays'!$A$4:$A$60))+SUMIFS(Leave!K$4:K$203,Leave!$A$4:$A$203,$A34))/Team!$C33)),""))</f>
      </c>
      <c r="H34" s="16">
        <f>IF(OR($A34="",H$4=""),"",IFERROR(MAX(0,$B34*(1-((NETWORKDAYS(H$4,H$4+4)-NETWORKDAYS(H$4,H$4+4,'Public holidays'!$A$4:$A$60))+SUMIFS(Leave!L$4:L$203,Leave!$A$4:$A$203,$A34))/Team!$C33)),""))</f>
      </c>
      <c r="I34" s="16">
        <f>IF(OR($A34="",I$4=""),"",IFERROR(MAX(0,$B34*(1-((NETWORKDAYS(I$4,I$4+4)-NETWORKDAYS(I$4,I$4+4,'Public holidays'!$A$4:$A$60))+SUMIFS(Leave!M$4:M$203,Leave!$A$4:$A$203,$A34))/Team!$C33)),""))</f>
      </c>
      <c r="J34" s="16">
        <f>IF(OR($A34="",J$4=""),"",IFERROR(MAX(0,$B34*(1-((NETWORKDAYS(J$4,J$4+4)-NETWORKDAYS(J$4,J$4+4,'Public holidays'!$A$4:$A$60))+SUMIFS(Leave!N$4:N$203,Leave!$A$4:$A$203,$A34))/Team!$C33)),""))</f>
      </c>
      <c r="K34" s="16">
        <f>IF(OR($A34="",K$4=""),"",IFERROR(MAX(0,$B34*(1-((NETWORKDAYS(K$4,K$4+4)-NETWORKDAYS(K$4,K$4+4,'Public holidays'!$A$4:$A$60))+SUMIFS(Leave!O$4:O$203,Leave!$A$4:$A$203,$A34))/Team!$C33)),""))</f>
      </c>
      <c r="L34" s="16">
        <f>IF(OR($A34="",L$4=""),"",IFERROR(MAX(0,$B34*(1-((NETWORKDAYS(L$4,L$4+4)-NETWORKDAYS(L$4,L$4+4,'Public holidays'!$A$4:$A$60))+SUMIFS(Leave!P$4:P$203,Leave!$A$4:$A$203,$A34))/Team!$C33)),""))</f>
      </c>
      <c r="M34" s="16">
        <f>IF(OR($A34="",M$4=""),"",IFERROR(MAX(0,$B34*(1-((NETWORKDAYS(M$4,M$4+4)-NETWORKDAYS(M$4,M$4+4,'Public holidays'!$A$4:$A$60))+SUMIFS(Leave!Q$4:Q$203,Leave!$A$4:$A$203,$A34))/Team!$C33)),""))</f>
      </c>
      <c r="N34" s="16">
        <f>IF(OR($A34="",N$4=""),"",IFERROR(MAX(0,$B34*(1-((NETWORKDAYS(N$4,N$4+4)-NETWORKDAYS(N$4,N$4+4,'Public holidays'!$A$4:$A$60))+SUMIFS(Leave!R$4:R$203,Leave!$A$4:$A$203,$A34))/Team!$C33)),""))</f>
      </c>
    </row>
    <row r="35" spans="1:14">
      <c r="A35" s="15" t="s">
        <v>18</v>
      </c>
      <c r="B35" s="17"/>
      <c r="C35" s="17">
        <f>SUM(C5:C34)</f>
      </c>
      <c r="D35" s="17">
        <f>SUM(D5:D34)</f>
      </c>
      <c r="E35" s="17">
        <f>SUM(E5:E34)</f>
      </c>
      <c r="F35" s="17">
        <f>SUM(F5:F34)</f>
      </c>
      <c r="G35" s="17">
        <f>SUM(G5:G34)</f>
      </c>
      <c r="H35" s="17">
        <f>SUM(H5:H34)</f>
      </c>
      <c r="I35" s="17">
        <f>SUM(I5:I34)</f>
      </c>
      <c r="J35" s="17">
        <f>SUM(J5:J34)</f>
      </c>
      <c r="K35" s="17">
        <f>SUM(K5:K34)</f>
      </c>
      <c r="L35" s="17">
        <f>SUM(L5:L34)</f>
      </c>
      <c r="M35" s="17">
        <f>SUM(M5:M34)</f>
      </c>
      <c r="N35" s="17">
        <f>SUM(N5:N34)</f>
      </c>
    </row>
    <row r="37" spans="1:14" customHeight="1" ht="30">
      <c r="A37" s="11" t="s">
        <v>40</v>
      </c>
      <c r="B37" s="11"/>
      <c r="C37" s="13">
        <f>IF(Settings!$B$3="","",Settings!$B$3+0)</f>
      </c>
      <c r="D37" s="13">
        <f>IF(Settings!$B$3="","",Settings!$B$3+7)</f>
      </c>
      <c r="E37" s="13">
        <f>IF(Settings!$B$3="","",Settings!$B$3+14)</f>
      </c>
      <c r="F37" s="13">
        <f>IF(Settings!$B$3="","",Settings!$B$3+21)</f>
      </c>
      <c r="G37" s="13">
        <f>IF(Settings!$B$3="","",Settings!$B$3+28)</f>
      </c>
      <c r="H37" s="13">
        <f>IF(Settings!$B$3="","",Settings!$B$3+35)</f>
      </c>
      <c r="I37" s="13">
        <f>IF(Settings!$B$3="","",Settings!$B$3+42)</f>
      </c>
      <c r="J37" s="13">
        <f>IF(Settings!$B$3="","",Settings!$B$3+49)</f>
      </c>
      <c r="K37" s="13">
        <f>IF(Settings!$B$3="","",Settings!$B$3+56)</f>
      </c>
      <c r="L37" s="13">
        <f>IF(Settings!$B$3="","",Settings!$B$3+63)</f>
      </c>
      <c r="M37" s="13">
        <f>IF(Settings!$B$3="","",Settings!$B$3+70)</f>
      </c>
      <c r="N37" s="13">
        <f>IF(Settings!$B$3="","",Settings!$B$3+77)</f>
      </c>
    </row>
    <row r="38" spans="1:14">
      <c r="A38" s="5">
        <f>A5</f>
      </c>
      <c r="B38" s="16"/>
      <c r="C38" s="16">
        <f>IF($A38="","",SUMIFS(Allocation!C$4:C$203,Allocation!$A$4:$A$203,$A38))</f>
      </c>
      <c r="D38" s="16">
        <f>IF($A38="","",SUMIFS(Allocation!D$4:D$203,Allocation!$A$4:$A$203,$A38))</f>
      </c>
      <c r="E38" s="16">
        <f>IF($A38="","",SUMIFS(Allocation!E$4:E$203,Allocation!$A$4:$A$203,$A38))</f>
      </c>
      <c r="F38" s="16">
        <f>IF($A38="","",SUMIFS(Allocation!F$4:F$203,Allocation!$A$4:$A$203,$A38))</f>
      </c>
      <c r="G38" s="16">
        <f>IF($A38="","",SUMIFS(Allocation!G$4:G$203,Allocation!$A$4:$A$203,$A38))</f>
      </c>
      <c r="H38" s="16">
        <f>IF($A38="","",SUMIFS(Allocation!H$4:H$203,Allocation!$A$4:$A$203,$A38))</f>
      </c>
      <c r="I38" s="16">
        <f>IF($A38="","",SUMIFS(Allocation!I$4:I$203,Allocation!$A$4:$A$203,$A38))</f>
      </c>
      <c r="J38" s="16">
        <f>IF($A38="","",SUMIFS(Allocation!J$4:J$203,Allocation!$A$4:$A$203,$A38))</f>
      </c>
      <c r="K38" s="16">
        <f>IF($A38="","",SUMIFS(Allocation!K$4:K$203,Allocation!$A$4:$A$203,$A38))</f>
      </c>
      <c r="L38" s="16">
        <f>IF($A38="","",SUMIFS(Allocation!L$4:L$203,Allocation!$A$4:$A$203,$A38))</f>
      </c>
      <c r="M38" s="16">
        <f>IF($A38="","",SUMIFS(Allocation!M$4:M$203,Allocation!$A$4:$A$203,$A38))</f>
      </c>
      <c r="N38" s="16">
        <f>IF($A38="","",SUMIFS(Allocation!N$4:N$203,Allocation!$A$4:$A$203,$A38))</f>
      </c>
    </row>
    <row r="39" spans="1:14">
      <c r="A39" s="5">
        <f>A6</f>
      </c>
      <c r="B39" s="16"/>
      <c r="C39" s="16">
        <f>IF($A39="","",SUMIFS(Allocation!C$4:C$203,Allocation!$A$4:$A$203,$A39))</f>
      </c>
      <c r="D39" s="16">
        <f>IF($A39="","",SUMIFS(Allocation!D$4:D$203,Allocation!$A$4:$A$203,$A39))</f>
      </c>
      <c r="E39" s="16">
        <f>IF($A39="","",SUMIFS(Allocation!E$4:E$203,Allocation!$A$4:$A$203,$A39))</f>
      </c>
      <c r="F39" s="16">
        <f>IF($A39="","",SUMIFS(Allocation!F$4:F$203,Allocation!$A$4:$A$203,$A39))</f>
      </c>
      <c r="G39" s="16">
        <f>IF($A39="","",SUMIFS(Allocation!G$4:G$203,Allocation!$A$4:$A$203,$A39))</f>
      </c>
      <c r="H39" s="16">
        <f>IF($A39="","",SUMIFS(Allocation!H$4:H$203,Allocation!$A$4:$A$203,$A39))</f>
      </c>
      <c r="I39" s="16">
        <f>IF($A39="","",SUMIFS(Allocation!I$4:I$203,Allocation!$A$4:$A$203,$A39))</f>
      </c>
      <c r="J39" s="16">
        <f>IF($A39="","",SUMIFS(Allocation!J$4:J$203,Allocation!$A$4:$A$203,$A39))</f>
      </c>
      <c r="K39" s="16">
        <f>IF($A39="","",SUMIFS(Allocation!K$4:K$203,Allocation!$A$4:$A$203,$A39))</f>
      </c>
      <c r="L39" s="16">
        <f>IF($A39="","",SUMIFS(Allocation!L$4:L$203,Allocation!$A$4:$A$203,$A39))</f>
      </c>
      <c r="M39" s="16">
        <f>IF($A39="","",SUMIFS(Allocation!M$4:M$203,Allocation!$A$4:$A$203,$A39))</f>
      </c>
      <c r="N39" s="16">
        <f>IF($A39="","",SUMIFS(Allocation!N$4:N$203,Allocation!$A$4:$A$203,$A39))</f>
      </c>
    </row>
    <row r="40" spans="1:14">
      <c r="A40" s="5">
        <f>A7</f>
      </c>
      <c r="B40" s="16"/>
      <c r="C40" s="16">
        <f>IF($A40="","",SUMIFS(Allocation!C$4:C$203,Allocation!$A$4:$A$203,$A40))</f>
      </c>
      <c r="D40" s="16">
        <f>IF($A40="","",SUMIFS(Allocation!D$4:D$203,Allocation!$A$4:$A$203,$A40))</f>
      </c>
      <c r="E40" s="16">
        <f>IF($A40="","",SUMIFS(Allocation!E$4:E$203,Allocation!$A$4:$A$203,$A40))</f>
      </c>
      <c r="F40" s="16">
        <f>IF($A40="","",SUMIFS(Allocation!F$4:F$203,Allocation!$A$4:$A$203,$A40))</f>
      </c>
      <c r="G40" s="16">
        <f>IF($A40="","",SUMIFS(Allocation!G$4:G$203,Allocation!$A$4:$A$203,$A40))</f>
      </c>
      <c r="H40" s="16">
        <f>IF($A40="","",SUMIFS(Allocation!H$4:H$203,Allocation!$A$4:$A$203,$A40))</f>
      </c>
      <c r="I40" s="16">
        <f>IF($A40="","",SUMIFS(Allocation!I$4:I$203,Allocation!$A$4:$A$203,$A40))</f>
      </c>
      <c r="J40" s="16">
        <f>IF($A40="","",SUMIFS(Allocation!J$4:J$203,Allocation!$A$4:$A$203,$A40))</f>
      </c>
      <c r="K40" s="16">
        <f>IF($A40="","",SUMIFS(Allocation!K$4:K$203,Allocation!$A$4:$A$203,$A40))</f>
      </c>
      <c r="L40" s="16">
        <f>IF($A40="","",SUMIFS(Allocation!L$4:L$203,Allocation!$A$4:$A$203,$A40))</f>
      </c>
      <c r="M40" s="16">
        <f>IF($A40="","",SUMIFS(Allocation!M$4:M$203,Allocation!$A$4:$A$203,$A40))</f>
      </c>
      <c r="N40" s="16">
        <f>IF($A40="","",SUMIFS(Allocation!N$4:N$203,Allocation!$A$4:$A$203,$A40))</f>
      </c>
    </row>
    <row r="41" spans="1:14">
      <c r="A41" s="5">
        <f>A8</f>
      </c>
      <c r="B41" s="16"/>
      <c r="C41" s="16">
        <f>IF($A41="","",SUMIFS(Allocation!C$4:C$203,Allocation!$A$4:$A$203,$A41))</f>
      </c>
      <c r="D41" s="16">
        <f>IF($A41="","",SUMIFS(Allocation!D$4:D$203,Allocation!$A$4:$A$203,$A41))</f>
      </c>
      <c r="E41" s="16">
        <f>IF($A41="","",SUMIFS(Allocation!E$4:E$203,Allocation!$A$4:$A$203,$A41))</f>
      </c>
      <c r="F41" s="16">
        <f>IF($A41="","",SUMIFS(Allocation!F$4:F$203,Allocation!$A$4:$A$203,$A41))</f>
      </c>
      <c r="G41" s="16">
        <f>IF($A41="","",SUMIFS(Allocation!G$4:G$203,Allocation!$A$4:$A$203,$A41))</f>
      </c>
      <c r="H41" s="16">
        <f>IF($A41="","",SUMIFS(Allocation!H$4:H$203,Allocation!$A$4:$A$203,$A41))</f>
      </c>
      <c r="I41" s="16">
        <f>IF($A41="","",SUMIFS(Allocation!I$4:I$203,Allocation!$A$4:$A$203,$A41))</f>
      </c>
      <c r="J41" s="16">
        <f>IF($A41="","",SUMIFS(Allocation!J$4:J$203,Allocation!$A$4:$A$203,$A41))</f>
      </c>
      <c r="K41" s="16">
        <f>IF($A41="","",SUMIFS(Allocation!K$4:K$203,Allocation!$A$4:$A$203,$A41))</f>
      </c>
      <c r="L41" s="16">
        <f>IF($A41="","",SUMIFS(Allocation!L$4:L$203,Allocation!$A$4:$A$203,$A41))</f>
      </c>
      <c r="M41" s="16">
        <f>IF($A41="","",SUMIFS(Allocation!M$4:M$203,Allocation!$A$4:$A$203,$A41))</f>
      </c>
      <c r="N41" s="16">
        <f>IF($A41="","",SUMIFS(Allocation!N$4:N$203,Allocation!$A$4:$A$203,$A41))</f>
      </c>
    </row>
    <row r="42" spans="1:14">
      <c r="A42" s="5">
        <f>A9</f>
      </c>
      <c r="B42" s="16"/>
      <c r="C42" s="16">
        <f>IF($A42="","",SUMIFS(Allocation!C$4:C$203,Allocation!$A$4:$A$203,$A42))</f>
      </c>
      <c r="D42" s="16">
        <f>IF($A42="","",SUMIFS(Allocation!D$4:D$203,Allocation!$A$4:$A$203,$A42))</f>
      </c>
      <c r="E42" s="16">
        <f>IF($A42="","",SUMIFS(Allocation!E$4:E$203,Allocation!$A$4:$A$203,$A42))</f>
      </c>
      <c r="F42" s="16">
        <f>IF($A42="","",SUMIFS(Allocation!F$4:F$203,Allocation!$A$4:$A$203,$A42))</f>
      </c>
      <c r="G42" s="16">
        <f>IF($A42="","",SUMIFS(Allocation!G$4:G$203,Allocation!$A$4:$A$203,$A42))</f>
      </c>
      <c r="H42" s="16">
        <f>IF($A42="","",SUMIFS(Allocation!H$4:H$203,Allocation!$A$4:$A$203,$A42))</f>
      </c>
      <c r="I42" s="16">
        <f>IF($A42="","",SUMIFS(Allocation!I$4:I$203,Allocation!$A$4:$A$203,$A42))</f>
      </c>
      <c r="J42" s="16">
        <f>IF($A42="","",SUMIFS(Allocation!J$4:J$203,Allocation!$A$4:$A$203,$A42))</f>
      </c>
      <c r="K42" s="16">
        <f>IF($A42="","",SUMIFS(Allocation!K$4:K$203,Allocation!$A$4:$A$203,$A42))</f>
      </c>
      <c r="L42" s="16">
        <f>IF($A42="","",SUMIFS(Allocation!L$4:L$203,Allocation!$A$4:$A$203,$A42))</f>
      </c>
      <c r="M42" s="16">
        <f>IF($A42="","",SUMIFS(Allocation!M$4:M$203,Allocation!$A$4:$A$203,$A42))</f>
      </c>
      <c r="N42" s="16">
        <f>IF($A42="","",SUMIFS(Allocation!N$4:N$203,Allocation!$A$4:$A$203,$A42))</f>
      </c>
    </row>
    <row r="43" spans="1:14">
      <c r="A43" s="5">
        <f>A10</f>
      </c>
      <c r="B43" s="16"/>
      <c r="C43" s="16">
        <f>IF($A43="","",SUMIFS(Allocation!C$4:C$203,Allocation!$A$4:$A$203,$A43))</f>
      </c>
      <c r="D43" s="16">
        <f>IF($A43="","",SUMIFS(Allocation!D$4:D$203,Allocation!$A$4:$A$203,$A43))</f>
      </c>
      <c r="E43" s="16">
        <f>IF($A43="","",SUMIFS(Allocation!E$4:E$203,Allocation!$A$4:$A$203,$A43))</f>
      </c>
      <c r="F43" s="16">
        <f>IF($A43="","",SUMIFS(Allocation!F$4:F$203,Allocation!$A$4:$A$203,$A43))</f>
      </c>
      <c r="G43" s="16">
        <f>IF($A43="","",SUMIFS(Allocation!G$4:G$203,Allocation!$A$4:$A$203,$A43))</f>
      </c>
      <c r="H43" s="16">
        <f>IF($A43="","",SUMIFS(Allocation!H$4:H$203,Allocation!$A$4:$A$203,$A43))</f>
      </c>
      <c r="I43" s="16">
        <f>IF($A43="","",SUMIFS(Allocation!I$4:I$203,Allocation!$A$4:$A$203,$A43))</f>
      </c>
      <c r="J43" s="16">
        <f>IF($A43="","",SUMIFS(Allocation!J$4:J$203,Allocation!$A$4:$A$203,$A43))</f>
      </c>
      <c r="K43" s="16">
        <f>IF($A43="","",SUMIFS(Allocation!K$4:K$203,Allocation!$A$4:$A$203,$A43))</f>
      </c>
      <c r="L43" s="16">
        <f>IF($A43="","",SUMIFS(Allocation!L$4:L$203,Allocation!$A$4:$A$203,$A43))</f>
      </c>
      <c r="M43" s="16">
        <f>IF($A43="","",SUMIFS(Allocation!M$4:M$203,Allocation!$A$4:$A$203,$A43))</f>
      </c>
      <c r="N43" s="16">
        <f>IF($A43="","",SUMIFS(Allocation!N$4:N$203,Allocation!$A$4:$A$203,$A43))</f>
      </c>
    </row>
    <row r="44" spans="1:14">
      <c r="A44" s="5">
        <f>A11</f>
      </c>
      <c r="B44" s="16"/>
      <c r="C44" s="16">
        <f>IF($A44="","",SUMIFS(Allocation!C$4:C$203,Allocation!$A$4:$A$203,$A44))</f>
      </c>
      <c r="D44" s="16">
        <f>IF($A44="","",SUMIFS(Allocation!D$4:D$203,Allocation!$A$4:$A$203,$A44))</f>
      </c>
      <c r="E44" s="16">
        <f>IF($A44="","",SUMIFS(Allocation!E$4:E$203,Allocation!$A$4:$A$203,$A44))</f>
      </c>
      <c r="F44" s="16">
        <f>IF($A44="","",SUMIFS(Allocation!F$4:F$203,Allocation!$A$4:$A$203,$A44))</f>
      </c>
      <c r="G44" s="16">
        <f>IF($A44="","",SUMIFS(Allocation!G$4:G$203,Allocation!$A$4:$A$203,$A44))</f>
      </c>
      <c r="H44" s="16">
        <f>IF($A44="","",SUMIFS(Allocation!H$4:H$203,Allocation!$A$4:$A$203,$A44))</f>
      </c>
      <c r="I44" s="16">
        <f>IF($A44="","",SUMIFS(Allocation!I$4:I$203,Allocation!$A$4:$A$203,$A44))</f>
      </c>
      <c r="J44" s="16">
        <f>IF($A44="","",SUMIFS(Allocation!J$4:J$203,Allocation!$A$4:$A$203,$A44))</f>
      </c>
      <c r="K44" s="16">
        <f>IF($A44="","",SUMIFS(Allocation!K$4:K$203,Allocation!$A$4:$A$203,$A44))</f>
      </c>
      <c r="L44" s="16">
        <f>IF($A44="","",SUMIFS(Allocation!L$4:L$203,Allocation!$A$4:$A$203,$A44))</f>
      </c>
      <c r="M44" s="16">
        <f>IF($A44="","",SUMIFS(Allocation!M$4:M$203,Allocation!$A$4:$A$203,$A44))</f>
      </c>
      <c r="N44" s="16">
        <f>IF($A44="","",SUMIFS(Allocation!N$4:N$203,Allocation!$A$4:$A$203,$A44))</f>
      </c>
    </row>
    <row r="45" spans="1:14">
      <c r="A45" s="5">
        <f>A12</f>
      </c>
      <c r="B45" s="16"/>
      <c r="C45" s="16">
        <f>IF($A45="","",SUMIFS(Allocation!C$4:C$203,Allocation!$A$4:$A$203,$A45))</f>
      </c>
      <c r="D45" s="16">
        <f>IF($A45="","",SUMIFS(Allocation!D$4:D$203,Allocation!$A$4:$A$203,$A45))</f>
      </c>
      <c r="E45" s="16">
        <f>IF($A45="","",SUMIFS(Allocation!E$4:E$203,Allocation!$A$4:$A$203,$A45))</f>
      </c>
      <c r="F45" s="16">
        <f>IF($A45="","",SUMIFS(Allocation!F$4:F$203,Allocation!$A$4:$A$203,$A45))</f>
      </c>
      <c r="G45" s="16">
        <f>IF($A45="","",SUMIFS(Allocation!G$4:G$203,Allocation!$A$4:$A$203,$A45))</f>
      </c>
      <c r="H45" s="16">
        <f>IF($A45="","",SUMIFS(Allocation!H$4:H$203,Allocation!$A$4:$A$203,$A45))</f>
      </c>
      <c r="I45" s="16">
        <f>IF($A45="","",SUMIFS(Allocation!I$4:I$203,Allocation!$A$4:$A$203,$A45))</f>
      </c>
      <c r="J45" s="16">
        <f>IF($A45="","",SUMIFS(Allocation!J$4:J$203,Allocation!$A$4:$A$203,$A45))</f>
      </c>
      <c r="K45" s="16">
        <f>IF($A45="","",SUMIFS(Allocation!K$4:K$203,Allocation!$A$4:$A$203,$A45))</f>
      </c>
      <c r="L45" s="16">
        <f>IF($A45="","",SUMIFS(Allocation!L$4:L$203,Allocation!$A$4:$A$203,$A45))</f>
      </c>
      <c r="M45" s="16">
        <f>IF($A45="","",SUMIFS(Allocation!M$4:M$203,Allocation!$A$4:$A$203,$A45))</f>
      </c>
      <c r="N45" s="16">
        <f>IF($A45="","",SUMIFS(Allocation!N$4:N$203,Allocation!$A$4:$A$203,$A45))</f>
      </c>
    </row>
    <row r="46" spans="1:14">
      <c r="A46" s="5">
        <f>A13</f>
      </c>
      <c r="B46" s="16"/>
      <c r="C46" s="16">
        <f>IF($A46="","",SUMIFS(Allocation!C$4:C$203,Allocation!$A$4:$A$203,$A46))</f>
      </c>
      <c r="D46" s="16">
        <f>IF($A46="","",SUMIFS(Allocation!D$4:D$203,Allocation!$A$4:$A$203,$A46))</f>
      </c>
      <c r="E46" s="16">
        <f>IF($A46="","",SUMIFS(Allocation!E$4:E$203,Allocation!$A$4:$A$203,$A46))</f>
      </c>
      <c r="F46" s="16">
        <f>IF($A46="","",SUMIFS(Allocation!F$4:F$203,Allocation!$A$4:$A$203,$A46))</f>
      </c>
      <c r="G46" s="16">
        <f>IF($A46="","",SUMIFS(Allocation!G$4:G$203,Allocation!$A$4:$A$203,$A46))</f>
      </c>
      <c r="H46" s="16">
        <f>IF($A46="","",SUMIFS(Allocation!H$4:H$203,Allocation!$A$4:$A$203,$A46))</f>
      </c>
      <c r="I46" s="16">
        <f>IF($A46="","",SUMIFS(Allocation!I$4:I$203,Allocation!$A$4:$A$203,$A46))</f>
      </c>
      <c r="J46" s="16">
        <f>IF($A46="","",SUMIFS(Allocation!J$4:J$203,Allocation!$A$4:$A$203,$A46))</f>
      </c>
      <c r="K46" s="16">
        <f>IF($A46="","",SUMIFS(Allocation!K$4:K$203,Allocation!$A$4:$A$203,$A46))</f>
      </c>
      <c r="L46" s="16">
        <f>IF($A46="","",SUMIFS(Allocation!L$4:L$203,Allocation!$A$4:$A$203,$A46))</f>
      </c>
      <c r="M46" s="16">
        <f>IF($A46="","",SUMIFS(Allocation!M$4:M$203,Allocation!$A$4:$A$203,$A46))</f>
      </c>
      <c r="N46" s="16">
        <f>IF($A46="","",SUMIFS(Allocation!N$4:N$203,Allocation!$A$4:$A$203,$A46))</f>
      </c>
    </row>
    <row r="47" spans="1:14">
      <c r="A47" s="5">
        <f>A14</f>
      </c>
      <c r="B47" s="16"/>
      <c r="C47" s="16">
        <f>IF($A47="","",SUMIFS(Allocation!C$4:C$203,Allocation!$A$4:$A$203,$A47))</f>
      </c>
      <c r="D47" s="16">
        <f>IF($A47="","",SUMIFS(Allocation!D$4:D$203,Allocation!$A$4:$A$203,$A47))</f>
      </c>
      <c r="E47" s="16">
        <f>IF($A47="","",SUMIFS(Allocation!E$4:E$203,Allocation!$A$4:$A$203,$A47))</f>
      </c>
      <c r="F47" s="16">
        <f>IF($A47="","",SUMIFS(Allocation!F$4:F$203,Allocation!$A$4:$A$203,$A47))</f>
      </c>
      <c r="G47" s="16">
        <f>IF($A47="","",SUMIFS(Allocation!G$4:G$203,Allocation!$A$4:$A$203,$A47))</f>
      </c>
      <c r="H47" s="16">
        <f>IF($A47="","",SUMIFS(Allocation!H$4:H$203,Allocation!$A$4:$A$203,$A47))</f>
      </c>
      <c r="I47" s="16">
        <f>IF($A47="","",SUMIFS(Allocation!I$4:I$203,Allocation!$A$4:$A$203,$A47))</f>
      </c>
      <c r="J47" s="16">
        <f>IF($A47="","",SUMIFS(Allocation!J$4:J$203,Allocation!$A$4:$A$203,$A47))</f>
      </c>
      <c r="K47" s="16">
        <f>IF($A47="","",SUMIFS(Allocation!K$4:K$203,Allocation!$A$4:$A$203,$A47))</f>
      </c>
      <c r="L47" s="16">
        <f>IF($A47="","",SUMIFS(Allocation!L$4:L$203,Allocation!$A$4:$A$203,$A47))</f>
      </c>
      <c r="M47" s="16">
        <f>IF($A47="","",SUMIFS(Allocation!M$4:M$203,Allocation!$A$4:$A$203,$A47))</f>
      </c>
      <c r="N47" s="16">
        <f>IF($A47="","",SUMIFS(Allocation!N$4:N$203,Allocation!$A$4:$A$203,$A47))</f>
      </c>
    </row>
    <row r="48" spans="1:14">
      <c r="A48" s="5">
        <f>A15</f>
      </c>
      <c r="B48" s="16"/>
      <c r="C48" s="16">
        <f>IF($A48="","",SUMIFS(Allocation!C$4:C$203,Allocation!$A$4:$A$203,$A48))</f>
      </c>
      <c r="D48" s="16">
        <f>IF($A48="","",SUMIFS(Allocation!D$4:D$203,Allocation!$A$4:$A$203,$A48))</f>
      </c>
      <c r="E48" s="16">
        <f>IF($A48="","",SUMIFS(Allocation!E$4:E$203,Allocation!$A$4:$A$203,$A48))</f>
      </c>
      <c r="F48" s="16">
        <f>IF($A48="","",SUMIFS(Allocation!F$4:F$203,Allocation!$A$4:$A$203,$A48))</f>
      </c>
      <c r="G48" s="16">
        <f>IF($A48="","",SUMIFS(Allocation!G$4:G$203,Allocation!$A$4:$A$203,$A48))</f>
      </c>
      <c r="H48" s="16">
        <f>IF($A48="","",SUMIFS(Allocation!H$4:H$203,Allocation!$A$4:$A$203,$A48))</f>
      </c>
      <c r="I48" s="16">
        <f>IF($A48="","",SUMIFS(Allocation!I$4:I$203,Allocation!$A$4:$A$203,$A48))</f>
      </c>
      <c r="J48" s="16">
        <f>IF($A48="","",SUMIFS(Allocation!J$4:J$203,Allocation!$A$4:$A$203,$A48))</f>
      </c>
      <c r="K48" s="16">
        <f>IF($A48="","",SUMIFS(Allocation!K$4:K$203,Allocation!$A$4:$A$203,$A48))</f>
      </c>
      <c r="L48" s="16">
        <f>IF($A48="","",SUMIFS(Allocation!L$4:L$203,Allocation!$A$4:$A$203,$A48))</f>
      </c>
      <c r="M48" s="16">
        <f>IF($A48="","",SUMIFS(Allocation!M$4:M$203,Allocation!$A$4:$A$203,$A48))</f>
      </c>
      <c r="N48" s="16">
        <f>IF($A48="","",SUMIFS(Allocation!N$4:N$203,Allocation!$A$4:$A$203,$A48))</f>
      </c>
    </row>
    <row r="49" spans="1:14">
      <c r="A49" s="5">
        <f>A16</f>
      </c>
      <c r="B49" s="16"/>
      <c r="C49" s="16">
        <f>IF($A49="","",SUMIFS(Allocation!C$4:C$203,Allocation!$A$4:$A$203,$A49))</f>
      </c>
      <c r="D49" s="16">
        <f>IF($A49="","",SUMIFS(Allocation!D$4:D$203,Allocation!$A$4:$A$203,$A49))</f>
      </c>
      <c r="E49" s="16">
        <f>IF($A49="","",SUMIFS(Allocation!E$4:E$203,Allocation!$A$4:$A$203,$A49))</f>
      </c>
      <c r="F49" s="16">
        <f>IF($A49="","",SUMIFS(Allocation!F$4:F$203,Allocation!$A$4:$A$203,$A49))</f>
      </c>
      <c r="G49" s="16">
        <f>IF($A49="","",SUMIFS(Allocation!G$4:G$203,Allocation!$A$4:$A$203,$A49))</f>
      </c>
      <c r="H49" s="16">
        <f>IF($A49="","",SUMIFS(Allocation!H$4:H$203,Allocation!$A$4:$A$203,$A49))</f>
      </c>
      <c r="I49" s="16">
        <f>IF($A49="","",SUMIFS(Allocation!I$4:I$203,Allocation!$A$4:$A$203,$A49))</f>
      </c>
      <c r="J49" s="16">
        <f>IF($A49="","",SUMIFS(Allocation!J$4:J$203,Allocation!$A$4:$A$203,$A49))</f>
      </c>
      <c r="K49" s="16">
        <f>IF($A49="","",SUMIFS(Allocation!K$4:K$203,Allocation!$A$4:$A$203,$A49))</f>
      </c>
      <c r="L49" s="16">
        <f>IF($A49="","",SUMIFS(Allocation!L$4:L$203,Allocation!$A$4:$A$203,$A49))</f>
      </c>
      <c r="M49" s="16">
        <f>IF($A49="","",SUMIFS(Allocation!M$4:M$203,Allocation!$A$4:$A$203,$A49))</f>
      </c>
      <c r="N49" s="16">
        <f>IF($A49="","",SUMIFS(Allocation!N$4:N$203,Allocation!$A$4:$A$203,$A49))</f>
      </c>
    </row>
    <row r="50" spans="1:14">
      <c r="A50" s="5">
        <f>A17</f>
      </c>
      <c r="B50" s="16"/>
      <c r="C50" s="16">
        <f>IF($A50="","",SUMIFS(Allocation!C$4:C$203,Allocation!$A$4:$A$203,$A50))</f>
      </c>
      <c r="D50" s="16">
        <f>IF($A50="","",SUMIFS(Allocation!D$4:D$203,Allocation!$A$4:$A$203,$A50))</f>
      </c>
      <c r="E50" s="16">
        <f>IF($A50="","",SUMIFS(Allocation!E$4:E$203,Allocation!$A$4:$A$203,$A50))</f>
      </c>
      <c r="F50" s="16">
        <f>IF($A50="","",SUMIFS(Allocation!F$4:F$203,Allocation!$A$4:$A$203,$A50))</f>
      </c>
      <c r="G50" s="16">
        <f>IF($A50="","",SUMIFS(Allocation!G$4:G$203,Allocation!$A$4:$A$203,$A50))</f>
      </c>
      <c r="H50" s="16">
        <f>IF($A50="","",SUMIFS(Allocation!H$4:H$203,Allocation!$A$4:$A$203,$A50))</f>
      </c>
      <c r="I50" s="16">
        <f>IF($A50="","",SUMIFS(Allocation!I$4:I$203,Allocation!$A$4:$A$203,$A50))</f>
      </c>
      <c r="J50" s="16">
        <f>IF($A50="","",SUMIFS(Allocation!J$4:J$203,Allocation!$A$4:$A$203,$A50))</f>
      </c>
      <c r="K50" s="16">
        <f>IF($A50="","",SUMIFS(Allocation!K$4:K$203,Allocation!$A$4:$A$203,$A50))</f>
      </c>
      <c r="L50" s="16">
        <f>IF($A50="","",SUMIFS(Allocation!L$4:L$203,Allocation!$A$4:$A$203,$A50))</f>
      </c>
      <c r="M50" s="16">
        <f>IF($A50="","",SUMIFS(Allocation!M$4:M$203,Allocation!$A$4:$A$203,$A50))</f>
      </c>
      <c r="N50" s="16">
        <f>IF($A50="","",SUMIFS(Allocation!N$4:N$203,Allocation!$A$4:$A$203,$A50))</f>
      </c>
    </row>
    <row r="51" spans="1:14">
      <c r="A51" s="5">
        <f>A18</f>
      </c>
      <c r="B51" s="16"/>
      <c r="C51" s="16">
        <f>IF($A51="","",SUMIFS(Allocation!C$4:C$203,Allocation!$A$4:$A$203,$A51))</f>
      </c>
      <c r="D51" s="16">
        <f>IF($A51="","",SUMIFS(Allocation!D$4:D$203,Allocation!$A$4:$A$203,$A51))</f>
      </c>
      <c r="E51" s="16">
        <f>IF($A51="","",SUMIFS(Allocation!E$4:E$203,Allocation!$A$4:$A$203,$A51))</f>
      </c>
      <c r="F51" s="16">
        <f>IF($A51="","",SUMIFS(Allocation!F$4:F$203,Allocation!$A$4:$A$203,$A51))</f>
      </c>
      <c r="G51" s="16">
        <f>IF($A51="","",SUMIFS(Allocation!G$4:G$203,Allocation!$A$4:$A$203,$A51))</f>
      </c>
      <c r="H51" s="16">
        <f>IF($A51="","",SUMIFS(Allocation!H$4:H$203,Allocation!$A$4:$A$203,$A51))</f>
      </c>
      <c r="I51" s="16">
        <f>IF($A51="","",SUMIFS(Allocation!I$4:I$203,Allocation!$A$4:$A$203,$A51))</f>
      </c>
      <c r="J51" s="16">
        <f>IF($A51="","",SUMIFS(Allocation!J$4:J$203,Allocation!$A$4:$A$203,$A51))</f>
      </c>
      <c r="K51" s="16">
        <f>IF($A51="","",SUMIFS(Allocation!K$4:K$203,Allocation!$A$4:$A$203,$A51))</f>
      </c>
      <c r="L51" s="16">
        <f>IF($A51="","",SUMIFS(Allocation!L$4:L$203,Allocation!$A$4:$A$203,$A51))</f>
      </c>
      <c r="M51" s="16">
        <f>IF($A51="","",SUMIFS(Allocation!M$4:M$203,Allocation!$A$4:$A$203,$A51))</f>
      </c>
      <c r="N51" s="16">
        <f>IF($A51="","",SUMIFS(Allocation!N$4:N$203,Allocation!$A$4:$A$203,$A51))</f>
      </c>
    </row>
    <row r="52" spans="1:14">
      <c r="A52" s="5">
        <f>A19</f>
      </c>
      <c r="B52" s="16"/>
      <c r="C52" s="16">
        <f>IF($A52="","",SUMIFS(Allocation!C$4:C$203,Allocation!$A$4:$A$203,$A52))</f>
      </c>
      <c r="D52" s="16">
        <f>IF($A52="","",SUMIFS(Allocation!D$4:D$203,Allocation!$A$4:$A$203,$A52))</f>
      </c>
      <c r="E52" s="16">
        <f>IF($A52="","",SUMIFS(Allocation!E$4:E$203,Allocation!$A$4:$A$203,$A52))</f>
      </c>
      <c r="F52" s="16">
        <f>IF($A52="","",SUMIFS(Allocation!F$4:F$203,Allocation!$A$4:$A$203,$A52))</f>
      </c>
      <c r="G52" s="16">
        <f>IF($A52="","",SUMIFS(Allocation!G$4:G$203,Allocation!$A$4:$A$203,$A52))</f>
      </c>
      <c r="H52" s="16">
        <f>IF($A52="","",SUMIFS(Allocation!H$4:H$203,Allocation!$A$4:$A$203,$A52))</f>
      </c>
      <c r="I52" s="16">
        <f>IF($A52="","",SUMIFS(Allocation!I$4:I$203,Allocation!$A$4:$A$203,$A52))</f>
      </c>
      <c r="J52" s="16">
        <f>IF($A52="","",SUMIFS(Allocation!J$4:J$203,Allocation!$A$4:$A$203,$A52))</f>
      </c>
      <c r="K52" s="16">
        <f>IF($A52="","",SUMIFS(Allocation!K$4:K$203,Allocation!$A$4:$A$203,$A52))</f>
      </c>
      <c r="L52" s="16">
        <f>IF($A52="","",SUMIFS(Allocation!L$4:L$203,Allocation!$A$4:$A$203,$A52))</f>
      </c>
      <c r="M52" s="16">
        <f>IF($A52="","",SUMIFS(Allocation!M$4:M$203,Allocation!$A$4:$A$203,$A52))</f>
      </c>
      <c r="N52" s="16">
        <f>IF($A52="","",SUMIFS(Allocation!N$4:N$203,Allocation!$A$4:$A$203,$A52))</f>
      </c>
    </row>
    <row r="53" spans="1:14">
      <c r="A53" s="5">
        <f>A20</f>
      </c>
      <c r="B53" s="16"/>
      <c r="C53" s="16">
        <f>IF($A53="","",SUMIFS(Allocation!C$4:C$203,Allocation!$A$4:$A$203,$A53))</f>
      </c>
      <c r="D53" s="16">
        <f>IF($A53="","",SUMIFS(Allocation!D$4:D$203,Allocation!$A$4:$A$203,$A53))</f>
      </c>
      <c r="E53" s="16">
        <f>IF($A53="","",SUMIFS(Allocation!E$4:E$203,Allocation!$A$4:$A$203,$A53))</f>
      </c>
      <c r="F53" s="16">
        <f>IF($A53="","",SUMIFS(Allocation!F$4:F$203,Allocation!$A$4:$A$203,$A53))</f>
      </c>
      <c r="G53" s="16">
        <f>IF($A53="","",SUMIFS(Allocation!G$4:G$203,Allocation!$A$4:$A$203,$A53))</f>
      </c>
      <c r="H53" s="16">
        <f>IF($A53="","",SUMIFS(Allocation!H$4:H$203,Allocation!$A$4:$A$203,$A53))</f>
      </c>
      <c r="I53" s="16">
        <f>IF($A53="","",SUMIFS(Allocation!I$4:I$203,Allocation!$A$4:$A$203,$A53))</f>
      </c>
      <c r="J53" s="16">
        <f>IF($A53="","",SUMIFS(Allocation!J$4:J$203,Allocation!$A$4:$A$203,$A53))</f>
      </c>
      <c r="K53" s="16">
        <f>IF($A53="","",SUMIFS(Allocation!K$4:K$203,Allocation!$A$4:$A$203,$A53))</f>
      </c>
      <c r="L53" s="16">
        <f>IF($A53="","",SUMIFS(Allocation!L$4:L$203,Allocation!$A$4:$A$203,$A53))</f>
      </c>
      <c r="M53" s="16">
        <f>IF($A53="","",SUMIFS(Allocation!M$4:M$203,Allocation!$A$4:$A$203,$A53))</f>
      </c>
      <c r="N53" s="16">
        <f>IF($A53="","",SUMIFS(Allocation!N$4:N$203,Allocation!$A$4:$A$203,$A53))</f>
      </c>
    </row>
    <row r="54" spans="1:14">
      <c r="A54" s="5">
        <f>A21</f>
      </c>
      <c r="B54" s="16"/>
      <c r="C54" s="16">
        <f>IF($A54="","",SUMIFS(Allocation!C$4:C$203,Allocation!$A$4:$A$203,$A54))</f>
      </c>
      <c r="D54" s="16">
        <f>IF($A54="","",SUMIFS(Allocation!D$4:D$203,Allocation!$A$4:$A$203,$A54))</f>
      </c>
      <c r="E54" s="16">
        <f>IF($A54="","",SUMIFS(Allocation!E$4:E$203,Allocation!$A$4:$A$203,$A54))</f>
      </c>
      <c r="F54" s="16">
        <f>IF($A54="","",SUMIFS(Allocation!F$4:F$203,Allocation!$A$4:$A$203,$A54))</f>
      </c>
      <c r="G54" s="16">
        <f>IF($A54="","",SUMIFS(Allocation!G$4:G$203,Allocation!$A$4:$A$203,$A54))</f>
      </c>
      <c r="H54" s="16">
        <f>IF($A54="","",SUMIFS(Allocation!H$4:H$203,Allocation!$A$4:$A$203,$A54))</f>
      </c>
      <c r="I54" s="16">
        <f>IF($A54="","",SUMIFS(Allocation!I$4:I$203,Allocation!$A$4:$A$203,$A54))</f>
      </c>
      <c r="J54" s="16">
        <f>IF($A54="","",SUMIFS(Allocation!J$4:J$203,Allocation!$A$4:$A$203,$A54))</f>
      </c>
      <c r="K54" s="16">
        <f>IF($A54="","",SUMIFS(Allocation!K$4:K$203,Allocation!$A$4:$A$203,$A54))</f>
      </c>
      <c r="L54" s="16">
        <f>IF($A54="","",SUMIFS(Allocation!L$4:L$203,Allocation!$A$4:$A$203,$A54))</f>
      </c>
      <c r="M54" s="16">
        <f>IF($A54="","",SUMIFS(Allocation!M$4:M$203,Allocation!$A$4:$A$203,$A54))</f>
      </c>
      <c r="N54" s="16">
        <f>IF($A54="","",SUMIFS(Allocation!N$4:N$203,Allocation!$A$4:$A$203,$A54))</f>
      </c>
    </row>
    <row r="55" spans="1:14">
      <c r="A55" s="5">
        <f>A22</f>
      </c>
      <c r="B55" s="16"/>
      <c r="C55" s="16">
        <f>IF($A55="","",SUMIFS(Allocation!C$4:C$203,Allocation!$A$4:$A$203,$A55))</f>
      </c>
      <c r="D55" s="16">
        <f>IF($A55="","",SUMIFS(Allocation!D$4:D$203,Allocation!$A$4:$A$203,$A55))</f>
      </c>
      <c r="E55" s="16">
        <f>IF($A55="","",SUMIFS(Allocation!E$4:E$203,Allocation!$A$4:$A$203,$A55))</f>
      </c>
      <c r="F55" s="16">
        <f>IF($A55="","",SUMIFS(Allocation!F$4:F$203,Allocation!$A$4:$A$203,$A55))</f>
      </c>
      <c r="G55" s="16">
        <f>IF($A55="","",SUMIFS(Allocation!G$4:G$203,Allocation!$A$4:$A$203,$A55))</f>
      </c>
      <c r="H55" s="16">
        <f>IF($A55="","",SUMIFS(Allocation!H$4:H$203,Allocation!$A$4:$A$203,$A55))</f>
      </c>
      <c r="I55" s="16">
        <f>IF($A55="","",SUMIFS(Allocation!I$4:I$203,Allocation!$A$4:$A$203,$A55))</f>
      </c>
      <c r="J55" s="16">
        <f>IF($A55="","",SUMIFS(Allocation!J$4:J$203,Allocation!$A$4:$A$203,$A55))</f>
      </c>
      <c r="K55" s="16">
        <f>IF($A55="","",SUMIFS(Allocation!K$4:K$203,Allocation!$A$4:$A$203,$A55))</f>
      </c>
      <c r="L55" s="16">
        <f>IF($A55="","",SUMIFS(Allocation!L$4:L$203,Allocation!$A$4:$A$203,$A55))</f>
      </c>
      <c r="M55" s="16">
        <f>IF($A55="","",SUMIFS(Allocation!M$4:M$203,Allocation!$A$4:$A$203,$A55))</f>
      </c>
      <c r="N55" s="16">
        <f>IF($A55="","",SUMIFS(Allocation!N$4:N$203,Allocation!$A$4:$A$203,$A55))</f>
      </c>
    </row>
    <row r="56" spans="1:14">
      <c r="A56" s="5">
        <f>A23</f>
      </c>
      <c r="B56" s="16"/>
      <c r="C56" s="16">
        <f>IF($A56="","",SUMIFS(Allocation!C$4:C$203,Allocation!$A$4:$A$203,$A56))</f>
      </c>
      <c r="D56" s="16">
        <f>IF($A56="","",SUMIFS(Allocation!D$4:D$203,Allocation!$A$4:$A$203,$A56))</f>
      </c>
      <c r="E56" s="16">
        <f>IF($A56="","",SUMIFS(Allocation!E$4:E$203,Allocation!$A$4:$A$203,$A56))</f>
      </c>
      <c r="F56" s="16">
        <f>IF($A56="","",SUMIFS(Allocation!F$4:F$203,Allocation!$A$4:$A$203,$A56))</f>
      </c>
      <c r="G56" s="16">
        <f>IF($A56="","",SUMIFS(Allocation!G$4:G$203,Allocation!$A$4:$A$203,$A56))</f>
      </c>
      <c r="H56" s="16">
        <f>IF($A56="","",SUMIFS(Allocation!H$4:H$203,Allocation!$A$4:$A$203,$A56))</f>
      </c>
      <c r="I56" s="16">
        <f>IF($A56="","",SUMIFS(Allocation!I$4:I$203,Allocation!$A$4:$A$203,$A56))</f>
      </c>
      <c r="J56" s="16">
        <f>IF($A56="","",SUMIFS(Allocation!J$4:J$203,Allocation!$A$4:$A$203,$A56))</f>
      </c>
      <c r="K56" s="16">
        <f>IF($A56="","",SUMIFS(Allocation!K$4:K$203,Allocation!$A$4:$A$203,$A56))</f>
      </c>
      <c r="L56" s="16">
        <f>IF($A56="","",SUMIFS(Allocation!L$4:L$203,Allocation!$A$4:$A$203,$A56))</f>
      </c>
      <c r="M56" s="16">
        <f>IF($A56="","",SUMIFS(Allocation!M$4:M$203,Allocation!$A$4:$A$203,$A56))</f>
      </c>
      <c r="N56" s="16">
        <f>IF($A56="","",SUMIFS(Allocation!N$4:N$203,Allocation!$A$4:$A$203,$A56))</f>
      </c>
    </row>
    <row r="57" spans="1:14">
      <c r="A57" s="5">
        <f>A24</f>
      </c>
      <c r="B57" s="16"/>
      <c r="C57" s="16">
        <f>IF($A57="","",SUMIFS(Allocation!C$4:C$203,Allocation!$A$4:$A$203,$A57))</f>
      </c>
      <c r="D57" s="16">
        <f>IF($A57="","",SUMIFS(Allocation!D$4:D$203,Allocation!$A$4:$A$203,$A57))</f>
      </c>
      <c r="E57" s="16">
        <f>IF($A57="","",SUMIFS(Allocation!E$4:E$203,Allocation!$A$4:$A$203,$A57))</f>
      </c>
      <c r="F57" s="16">
        <f>IF($A57="","",SUMIFS(Allocation!F$4:F$203,Allocation!$A$4:$A$203,$A57))</f>
      </c>
      <c r="G57" s="16">
        <f>IF($A57="","",SUMIFS(Allocation!G$4:G$203,Allocation!$A$4:$A$203,$A57))</f>
      </c>
      <c r="H57" s="16">
        <f>IF($A57="","",SUMIFS(Allocation!H$4:H$203,Allocation!$A$4:$A$203,$A57))</f>
      </c>
      <c r="I57" s="16">
        <f>IF($A57="","",SUMIFS(Allocation!I$4:I$203,Allocation!$A$4:$A$203,$A57))</f>
      </c>
      <c r="J57" s="16">
        <f>IF($A57="","",SUMIFS(Allocation!J$4:J$203,Allocation!$A$4:$A$203,$A57))</f>
      </c>
      <c r="K57" s="16">
        <f>IF($A57="","",SUMIFS(Allocation!K$4:K$203,Allocation!$A$4:$A$203,$A57))</f>
      </c>
      <c r="L57" s="16">
        <f>IF($A57="","",SUMIFS(Allocation!L$4:L$203,Allocation!$A$4:$A$203,$A57))</f>
      </c>
      <c r="M57" s="16">
        <f>IF($A57="","",SUMIFS(Allocation!M$4:M$203,Allocation!$A$4:$A$203,$A57))</f>
      </c>
      <c r="N57" s="16">
        <f>IF($A57="","",SUMIFS(Allocation!N$4:N$203,Allocation!$A$4:$A$203,$A57))</f>
      </c>
    </row>
    <row r="58" spans="1:14">
      <c r="A58" s="5">
        <f>A25</f>
      </c>
      <c r="B58" s="16"/>
      <c r="C58" s="16">
        <f>IF($A58="","",SUMIFS(Allocation!C$4:C$203,Allocation!$A$4:$A$203,$A58))</f>
      </c>
      <c r="D58" s="16">
        <f>IF($A58="","",SUMIFS(Allocation!D$4:D$203,Allocation!$A$4:$A$203,$A58))</f>
      </c>
      <c r="E58" s="16">
        <f>IF($A58="","",SUMIFS(Allocation!E$4:E$203,Allocation!$A$4:$A$203,$A58))</f>
      </c>
      <c r="F58" s="16">
        <f>IF($A58="","",SUMIFS(Allocation!F$4:F$203,Allocation!$A$4:$A$203,$A58))</f>
      </c>
      <c r="G58" s="16">
        <f>IF($A58="","",SUMIFS(Allocation!G$4:G$203,Allocation!$A$4:$A$203,$A58))</f>
      </c>
      <c r="H58" s="16">
        <f>IF($A58="","",SUMIFS(Allocation!H$4:H$203,Allocation!$A$4:$A$203,$A58))</f>
      </c>
      <c r="I58" s="16">
        <f>IF($A58="","",SUMIFS(Allocation!I$4:I$203,Allocation!$A$4:$A$203,$A58))</f>
      </c>
      <c r="J58" s="16">
        <f>IF($A58="","",SUMIFS(Allocation!J$4:J$203,Allocation!$A$4:$A$203,$A58))</f>
      </c>
      <c r="K58" s="16">
        <f>IF($A58="","",SUMIFS(Allocation!K$4:K$203,Allocation!$A$4:$A$203,$A58))</f>
      </c>
      <c r="L58" s="16">
        <f>IF($A58="","",SUMIFS(Allocation!L$4:L$203,Allocation!$A$4:$A$203,$A58))</f>
      </c>
      <c r="M58" s="16">
        <f>IF($A58="","",SUMIFS(Allocation!M$4:M$203,Allocation!$A$4:$A$203,$A58))</f>
      </c>
      <c r="N58" s="16">
        <f>IF($A58="","",SUMIFS(Allocation!N$4:N$203,Allocation!$A$4:$A$203,$A58))</f>
      </c>
    </row>
    <row r="59" spans="1:14">
      <c r="A59" s="5">
        <f>A26</f>
      </c>
      <c r="B59" s="16"/>
      <c r="C59" s="16">
        <f>IF($A59="","",SUMIFS(Allocation!C$4:C$203,Allocation!$A$4:$A$203,$A59))</f>
      </c>
      <c r="D59" s="16">
        <f>IF($A59="","",SUMIFS(Allocation!D$4:D$203,Allocation!$A$4:$A$203,$A59))</f>
      </c>
      <c r="E59" s="16">
        <f>IF($A59="","",SUMIFS(Allocation!E$4:E$203,Allocation!$A$4:$A$203,$A59))</f>
      </c>
      <c r="F59" s="16">
        <f>IF($A59="","",SUMIFS(Allocation!F$4:F$203,Allocation!$A$4:$A$203,$A59))</f>
      </c>
      <c r="G59" s="16">
        <f>IF($A59="","",SUMIFS(Allocation!G$4:G$203,Allocation!$A$4:$A$203,$A59))</f>
      </c>
      <c r="H59" s="16">
        <f>IF($A59="","",SUMIFS(Allocation!H$4:H$203,Allocation!$A$4:$A$203,$A59))</f>
      </c>
      <c r="I59" s="16">
        <f>IF($A59="","",SUMIFS(Allocation!I$4:I$203,Allocation!$A$4:$A$203,$A59))</f>
      </c>
      <c r="J59" s="16">
        <f>IF($A59="","",SUMIFS(Allocation!J$4:J$203,Allocation!$A$4:$A$203,$A59))</f>
      </c>
      <c r="K59" s="16">
        <f>IF($A59="","",SUMIFS(Allocation!K$4:K$203,Allocation!$A$4:$A$203,$A59))</f>
      </c>
      <c r="L59" s="16">
        <f>IF($A59="","",SUMIFS(Allocation!L$4:L$203,Allocation!$A$4:$A$203,$A59))</f>
      </c>
      <c r="M59" s="16">
        <f>IF($A59="","",SUMIFS(Allocation!M$4:M$203,Allocation!$A$4:$A$203,$A59))</f>
      </c>
      <c r="N59" s="16">
        <f>IF($A59="","",SUMIFS(Allocation!N$4:N$203,Allocation!$A$4:$A$203,$A59))</f>
      </c>
    </row>
    <row r="60" spans="1:14">
      <c r="A60" s="5">
        <f>A27</f>
      </c>
      <c r="B60" s="16"/>
      <c r="C60" s="16">
        <f>IF($A60="","",SUMIFS(Allocation!C$4:C$203,Allocation!$A$4:$A$203,$A60))</f>
      </c>
      <c r="D60" s="16">
        <f>IF($A60="","",SUMIFS(Allocation!D$4:D$203,Allocation!$A$4:$A$203,$A60))</f>
      </c>
      <c r="E60" s="16">
        <f>IF($A60="","",SUMIFS(Allocation!E$4:E$203,Allocation!$A$4:$A$203,$A60))</f>
      </c>
      <c r="F60" s="16">
        <f>IF($A60="","",SUMIFS(Allocation!F$4:F$203,Allocation!$A$4:$A$203,$A60))</f>
      </c>
      <c r="G60" s="16">
        <f>IF($A60="","",SUMIFS(Allocation!G$4:G$203,Allocation!$A$4:$A$203,$A60))</f>
      </c>
      <c r="H60" s="16">
        <f>IF($A60="","",SUMIFS(Allocation!H$4:H$203,Allocation!$A$4:$A$203,$A60))</f>
      </c>
      <c r="I60" s="16">
        <f>IF($A60="","",SUMIFS(Allocation!I$4:I$203,Allocation!$A$4:$A$203,$A60))</f>
      </c>
      <c r="J60" s="16">
        <f>IF($A60="","",SUMIFS(Allocation!J$4:J$203,Allocation!$A$4:$A$203,$A60))</f>
      </c>
      <c r="K60" s="16">
        <f>IF($A60="","",SUMIFS(Allocation!K$4:K$203,Allocation!$A$4:$A$203,$A60))</f>
      </c>
      <c r="L60" s="16">
        <f>IF($A60="","",SUMIFS(Allocation!L$4:L$203,Allocation!$A$4:$A$203,$A60))</f>
      </c>
      <c r="M60" s="16">
        <f>IF($A60="","",SUMIFS(Allocation!M$4:M$203,Allocation!$A$4:$A$203,$A60))</f>
      </c>
      <c r="N60" s="16">
        <f>IF($A60="","",SUMIFS(Allocation!N$4:N$203,Allocation!$A$4:$A$203,$A60))</f>
      </c>
    </row>
    <row r="61" spans="1:14">
      <c r="A61" s="5">
        <f>A28</f>
      </c>
      <c r="B61" s="16"/>
      <c r="C61" s="16">
        <f>IF($A61="","",SUMIFS(Allocation!C$4:C$203,Allocation!$A$4:$A$203,$A61))</f>
      </c>
      <c r="D61" s="16">
        <f>IF($A61="","",SUMIFS(Allocation!D$4:D$203,Allocation!$A$4:$A$203,$A61))</f>
      </c>
      <c r="E61" s="16">
        <f>IF($A61="","",SUMIFS(Allocation!E$4:E$203,Allocation!$A$4:$A$203,$A61))</f>
      </c>
      <c r="F61" s="16">
        <f>IF($A61="","",SUMIFS(Allocation!F$4:F$203,Allocation!$A$4:$A$203,$A61))</f>
      </c>
      <c r="G61" s="16">
        <f>IF($A61="","",SUMIFS(Allocation!G$4:G$203,Allocation!$A$4:$A$203,$A61))</f>
      </c>
      <c r="H61" s="16">
        <f>IF($A61="","",SUMIFS(Allocation!H$4:H$203,Allocation!$A$4:$A$203,$A61))</f>
      </c>
      <c r="I61" s="16">
        <f>IF($A61="","",SUMIFS(Allocation!I$4:I$203,Allocation!$A$4:$A$203,$A61))</f>
      </c>
      <c r="J61" s="16">
        <f>IF($A61="","",SUMIFS(Allocation!J$4:J$203,Allocation!$A$4:$A$203,$A61))</f>
      </c>
      <c r="K61" s="16">
        <f>IF($A61="","",SUMIFS(Allocation!K$4:K$203,Allocation!$A$4:$A$203,$A61))</f>
      </c>
      <c r="L61" s="16">
        <f>IF($A61="","",SUMIFS(Allocation!L$4:L$203,Allocation!$A$4:$A$203,$A61))</f>
      </c>
      <c r="M61" s="16">
        <f>IF($A61="","",SUMIFS(Allocation!M$4:M$203,Allocation!$A$4:$A$203,$A61))</f>
      </c>
      <c r="N61" s="16">
        <f>IF($A61="","",SUMIFS(Allocation!N$4:N$203,Allocation!$A$4:$A$203,$A61))</f>
      </c>
    </row>
    <row r="62" spans="1:14">
      <c r="A62" s="5">
        <f>A29</f>
      </c>
      <c r="B62" s="16"/>
      <c r="C62" s="16">
        <f>IF($A62="","",SUMIFS(Allocation!C$4:C$203,Allocation!$A$4:$A$203,$A62))</f>
      </c>
      <c r="D62" s="16">
        <f>IF($A62="","",SUMIFS(Allocation!D$4:D$203,Allocation!$A$4:$A$203,$A62))</f>
      </c>
      <c r="E62" s="16">
        <f>IF($A62="","",SUMIFS(Allocation!E$4:E$203,Allocation!$A$4:$A$203,$A62))</f>
      </c>
      <c r="F62" s="16">
        <f>IF($A62="","",SUMIFS(Allocation!F$4:F$203,Allocation!$A$4:$A$203,$A62))</f>
      </c>
      <c r="G62" s="16">
        <f>IF($A62="","",SUMIFS(Allocation!G$4:G$203,Allocation!$A$4:$A$203,$A62))</f>
      </c>
      <c r="H62" s="16">
        <f>IF($A62="","",SUMIFS(Allocation!H$4:H$203,Allocation!$A$4:$A$203,$A62))</f>
      </c>
      <c r="I62" s="16">
        <f>IF($A62="","",SUMIFS(Allocation!I$4:I$203,Allocation!$A$4:$A$203,$A62))</f>
      </c>
      <c r="J62" s="16">
        <f>IF($A62="","",SUMIFS(Allocation!J$4:J$203,Allocation!$A$4:$A$203,$A62))</f>
      </c>
      <c r="K62" s="16">
        <f>IF($A62="","",SUMIFS(Allocation!K$4:K$203,Allocation!$A$4:$A$203,$A62))</f>
      </c>
      <c r="L62" s="16">
        <f>IF($A62="","",SUMIFS(Allocation!L$4:L$203,Allocation!$A$4:$A$203,$A62))</f>
      </c>
      <c r="M62" s="16">
        <f>IF($A62="","",SUMIFS(Allocation!M$4:M$203,Allocation!$A$4:$A$203,$A62))</f>
      </c>
      <c r="N62" s="16">
        <f>IF($A62="","",SUMIFS(Allocation!N$4:N$203,Allocation!$A$4:$A$203,$A62))</f>
      </c>
    </row>
    <row r="63" spans="1:14">
      <c r="A63" s="5">
        <f>A30</f>
      </c>
      <c r="B63" s="16"/>
      <c r="C63" s="16">
        <f>IF($A63="","",SUMIFS(Allocation!C$4:C$203,Allocation!$A$4:$A$203,$A63))</f>
      </c>
      <c r="D63" s="16">
        <f>IF($A63="","",SUMIFS(Allocation!D$4:D$203,Allocation!$A$4:$A$203,$A63))</f>
      </c>
      <c r="E63" s="16">
        <f>IF($A63="","",SUMIFS(Allocation!E$4:E$203,Allocation!$A$4:$A$203,$A63))</f>
      </c>
      <c r="F63" s="16">
        <f>IF($A63="","",SUMIFS(Allocation!F$4:F$203,Allocation!$A$4:$A$203,$A63))</f>
      </c>
      <c r="G63" s="16">
        <f>IF($A63="","",SUMIFS(Allocation!G$4:G$203,Allocation!$A$4:$A$203,$A63))</f>
      </c>
      <c r="H63" s="16">
        <f>IF($A63="","",SUMIFS(Allocation!H$4:H$203,Allocation!$A$4:$A$203,$A63))</f>
      </c>
      <c r="I63" s="16">
        <f>IF($A63="","",SUMIFS(Allocation!I$4:I$203,Allocation!$A$4:$A$203,$A63))</f>
      </c>
      <c r="J63" s="16">
        <f>IF($A63="","",SUMIFS(Allocation!J$4:J$203,Allocation!$A$4:$A$203,$A63))</f>
      </c>
      <c r="K63" s="16">
        <f>IF($A63="","",SUMIFS(Allocation!K$4:K$203,Allocation!$A$4:$A$203,$A63))</f>
      </c>
      <c r="L63" s="16">
        <f>IF($A63="","",SUMIFS(Allocation!L$4:L$203,Allocation!$A$4:$A$203,$A63))</f>
      </c>
      <c r="M63" s="16">
        <f>IF($A63="","",SUMIFS(Allocation!M$4:M$203,Allocation!$A$4:$A$203,$A63))</f>
      </c>
      <c r="N63" s="16">
        <f>IF($A63="","",SUMIFS(Allocation!N$4:N$203,Allocation!$A$4:$A$203,$A63))</f>
      </c>
    </row>
    <row r="64" spans="1:14">
      <c r="A64" s="5">
        <f>A31</f>
      </c>
      <c r="B64" s="16"/>
      <c r="C64" s="16">
        <f>IF($A64="","",SUMIFS(Allocation!C$4:C$203,Allocation!$A$4:$A$203,$A64))</f>
      </c>
      <c r="D64" s="16">
        <f>IF($A64="","",SUMIFS(Allocation!D$4:D$203,Allocation!$A$4:$A$203,$A64))</f>
      </c>
      <c r="E64" s="16">
        <f>IF($A64="","",SUMIFS(Allocation!E$4:E$203,Allocation!$A$4:$A$203,$A64))</f>
      </c>
      <c r="F64" s="16">
        <f>IF($A64="","",SUMIFS(Allocation!F$4:F$203,Allocation!$A$4:$A$203,$A64))</f>
      </c>
      <c r="G64" s="16">
        <f>IF($A64="","",SUMIFS(Allocation!G$4:G$203,Allocation!$A$4:$A$203,$A64))</f>
      </c>
      <c r="H64" s="16">
        <f>IF($A64="","",SUMIFS(Allocation!H$4:H$203,Allocation!$A$4:$A$203,$A64))</f>
      </c>
      <c r="I64" s="16">
        <f>IF($A64="","",SUMIFS(Allocation!I$4:I$203,Allocation!$A$4:$A$203,$A64))</f>
      </c>
      <c r="J64" s="16">
        <f>IF($A64="","",SUMIFS(Allocation!J$4:J$203,Allocation!$A$4:$A$203,$A64))</f>
      </c>
      <c r="K64" s="16">
        <f>IF($A64="","",SUMIFS(Allocation!K$4:K$203,Allocation!$A$4:$A$203,$A64))</f>
      </c>
      <c r="L64" s="16">
        <f>IF($A64="","",SUMIFS(Allocation!L$4:L$203,Allocation!$A$4:$A$203,$A64))</f>
      </c>
      <c r="M64" s="16">
        <f>IF($A64="","",SUMIFS(Allocation!M$4:M$203,Allocation!$A$4:$A$203,$A64))</f>
      </c>
      <c r="N64" s="16">
        <f>IF($A64="","",SUMIFS(Allocation!N$4:N$203,Allocation!$A$4:$A$203,$A64))</f>
      </c>
    </row>
    <row r="65" spans="1:14">
      <c r="A65" s="5">
        <f>A32</f>
      </c>
      <c r="B65" s="16"/>
      <c r="C65" s="16">
        <f>IF($A65="","",SUMIFS(Allocation!C$4:C$203,Allocation!$A$4:$A$203,$A65))</f>
      </c>
      <c r="D65" s="16">
        <f>IF($A65="","",SUMIFS(Allocation!D$4:D$203,Allocation!$A$4:$A$203,$A65))</f>
      </c>
      <c r="E65" s="16">
        <f>IF($A65="","",SUMIFS(Allocation!E$4:E$203,Allocation!$A$4:$A$203,$A65))</f>
      </c>
      <c r="F65" s="16">
        <f>IF($A65="","",SUMIFS(Allocation!F$4:F$203,Allocation!$A$4:$A$203,$A65))</f>
      </c>
      <c r="G65" s="16">
        <f>IF($A65="","",SUMIFS(Allocation!G$4:G$203,Allocation!$A$4:$A$203,$A65))</f>
      </c>
      <c r="H65" s="16">
        <f>IF($A65="","",SUMIFS(Allocation!H$4:H$203,Allocation!$A$4:$A$203,$A65))</f>
      </c>
      <c r="I65" s="16">
        <f>IF($A65="","",SUMIFS(Allocation!I$4:I$203,Allocation!$A$4:$A$203,$A65))</f>
      </c>
      <c r="J65" s="16">
        <f>IF($A65="","",SUMIFS(Allocation!J$4:J$203,Allocation!$A$4:$A$203,$A65))</f>
      </c>
      <c r="K65" s="16">
        <f>IF($A65="","",SUMIFS(Allocation!K$4:K$203,Allocation!$A$4:$A$203,$A65))</f>
      </c>
      <c r="L65" s="16">
        <f>IF($A65="","",SUMIFS(Allocation!L$4:L$203,Allocation!$A$4:$A$203,$A65))</f>
      </c>
      <c r="M65" s="16">
        <f>IF($A65="","",SUMIFS(Allocation!M$4:M$203,Allocation!$A$4:$A$203,$A65))</f>
      </c>
      <c r="N65" s="16">
        <f>IF($A65="","",SUMIFS(Allocation!N$4:N$203,Allocation!$A$4:$A$203,$A65))</f>
      </c>
    </row>
    <row r="66" spans="1:14">
      <c r="A66" s="5">
        <f>A33</f>
      </c>
      <c r="B66" s="16"/>
      <c r="C66" s="16">
        <f>IF($A66="","",SUMIFS(Allocation!C$4:C$203,Allocation!$A$4:$A$203,$A66))</f>
      </c>
      <c r="D66" s="16">
        <f>IF($A66="","",SUMIFS(Allocation!D$4:D$203,Allocation!$A$4:$A$203,$A66))</f>
      </c>
      <c r="E66" s="16">
        <f>IF($A66="","",SUMIFS(Allocation!E$4:E$203,Allocation!$A$4:$A$203,$A66))</f>
      </c>
      <c r="F66" s="16">
        <f>IF($A66="","",SUMIFS(Allocation!F$4:F$203,Allocation!$A$4:$A$203,$A66))</f>
      </c>
      <c r="G66" s="16">
        <f>IF($A66="","",SUMIFS(Allocation!G$4:G$203,Allocation!$A$4:$A$203,$A66))</f>
      </c>
      <c r="H66" s="16">
        <f>IF($A66="","",SUMIFS(Allocation!H$4:H$203,Allocation!$A$4:$A$203,$A66))</f>
      </c>
      <c r="I66" s="16">
        <f>IF($A66="","",SUMIFS(Allocation!I$4:I$203,Allocation!$A$4:$A$203,$A66))</f>
      </c>
      <c r="J66" s="16">
        <f>IF($A66="","",SUMIFS(Allocation!J$4:J$203,Allocation!$A$4:$A$203,$A66))</f>
      </c>
      <c r="K66" s="16">
        <f>IF($A66="","",SUMIFS(Allocation!K$4:K$203,Allocation!$A$4:$A$203,$A66))</f>
      </c>
      <c r="L66" s="16">
        <f>IF($A66="","",SUMIFS(Allocation!L$4:L$203,Allocation!$A$4:$A$203,$A66))</f>
      </c>
      <c r="M66" s="16">
        <f>IF($A66="","",SUMIFS(Allocation!M$4:M$203,Allocation!$A$4:$A$203,$A66))</f>
      </c>
      <c r="N66" s="16">
        <f>IF($A66="","",SUMIFS(Allocation!N$4:N$203,Allocation!$A$4:$A$203,$A66))</f>
      </c>
    </row>
    <row r="67" spans="1:14">
      <c r="A67" s="5">
        <f>A34</f>
      </c>
      <c r="B67" s="16"/>
      <c r="C67" s="16">
        <f>IF($A67="","",SUMIFS(Allocation!C$4:C$203,Allocation!$A$4:$A$203,$A67))</f>
      </c>
      <c r="D67" s="16">
        <f>IF($A67="","",SUMIFS(Allocation!D$4:D$203,Allocation!$A$4:$A$203,$A67))</f>
      </c>
      <c r="E67" s="16">
        <f>IF($A67="","",SUMIFS(Allocation!E$4:E$203,Allocation!$A$4:$A$203,$A67))</f>
      </c>
      <c r="F67" s="16">
        <f>IF($A67="","",SUMIFS(Allocation!F$4:F$203,Allocation!$A$4:$A$203,$A67))</f>
      </c>
      <c r="G67" s="16">
        <f>IF($A67="","",SUMIFS(Allocation!G$4:G$203,Allocation!$A$4:$A$203,$A67))</f>
      </c>
      <c r="H67" s="16">
        <f>IF($A67="","",SUMIFS(Allocation!H$4:H$203,Allocation!$A$4:$A$203,$A67))</f>
      </c>
      <c r="I67" s="16">
        <f>IF($A67="","",SUMIFS(Allocation!I$4:I$203,Allocation!$A$4:$A$203,$A67))</f>
      </c>
      <c r="J67" s="16">
        <f>IF($A67="","",SUMIFS(Allocation!J$4:J$203,Allocation!$A$4:$A$203,$A67))</f>
      </c>
      <c r="K67" s="16">
        <f>IF($A67="","",SUMIFS(Allocation!K$4:K$203,Allocation!$A$4:$A$203,$A67))</f>
      </c>
      <c r="L67" s="16">
        <f>IF($A67="","",SUMIFS(Allocation!L$4:L$203,Allocation!$A$4:$A$203,$A67))</f>
      </c>
      <c r="M67" s="16">
        <f>IF($A67="","",SUMIFS(Allocation!M$4:M$203,Allocation!$A$4:$A$203,$A67))</f>
      </c>
      <c r="N67" s="16">
        <f>IF($A67="","",SUMIFS(Allocation!N$4:N$203,Allocation!$A$4:$A$203,$A67))</f>
      </c>
    </row>
    <row r="68" spans="1:14">
      <c r="A68" s="15" t="s">
        <v>18</v>
      </c>
      <c r="B68" s="17"/>
      <c r="C68" s="17">
        <f>SUM(C38:C67)</f>
      </c>
      <c r="D68" s="17">
        <f>SUM(D38:D67)</f>
      </c>
      <c r="E68" s="17">
        <f>SUM(E38:E67)</f>
      </c>
      <c r="F68" s="17">
        <f>SUM(F38:F67)</f>
      </c>
      <c r="G68" s="17">
        <f>SUM(G38:G67)</f>
      </c>
      <c r="H68" s="17">
        <f>SUM(H38:H67)</f>
      </c>
      <c r="I68" s="17">
        <f>SUM(I38:I67)</f>
      </c>
      <c r="J68" s="17">
        <f>SUM(J38:J67)</f>
      </c>
      <c r="K68" s="17">
        <f>SUM(K38:K67)</f>
      </c>
      <c r="L68" s="17">
        <f>SUM(L38:L67)</f>
      </c>
      <c r="M68" s="17">
        <f>SUM(M38:M67)</f>
      </c>
      <c r="N68" s="17">
        <f>SUM(N38:N67)</f>
      </c>
    </row>
    <row r="70" spans="1:14" customHeight="1" ht="30">
      <c r="A70" s="11" t="s">
        <v>41</v>
      </c>
      <c r="B70" s="11" t="s">
        <v>42</v>
      </c>
      <c r="C70" s="13">
        <f>IF(Settings!$B$3="","",Settings!$B$3+0)</f>
      </c>
      <c r="D70" s="13">
        <f>IF(Settings!$B$3="","",Settings!$B$3+7)</f>
      </c>
      <c r="E70" s="13">
        <f>IF(Settings!$B$3="","",Settings!$B$3+14)</f>
      </c>
      <c r="F70" s="13">
        <f>IF(Settings!$B$3="","",Settings!$B$3+21)</f>
      </c>
      <c r="G70" s="13">
        <f>IF(Settings!$B$3="","",Settings!$B$3+28)</f>
      </c>
      <c r="H70" s="13">
        <f>IF(Settings!$B$3="","",Settings!$B$3+35)</f>
      </c>
      <c r="I70" s="13">
        <f>IF(Settings!$B$3="","",Settings!$B$3+42)</f>
      </c>
      <c r="J70" s="13">
        <f>IF(Settings!$B$3="","",Settings!$B$3+49)</f>
      </c>
      <c r="K70" s="13">
        <f>IF(Settings!$B$3="","",Settings!$B$3+56)</f>
      </c>
      <c r="L70" s="13">
        <f>IF(Settings!$B$3="","",Settings!$B$3+63)</f>
      </c>
      <c r="M70" s="13">
        <f>IF(Settings!$B$3="","",Settings!$B$3+70)</f>
      </c>
      <c r="N70" s="13">
        <f>IF(Settings!$B$3="","",Settings!$B$3+77)</f>
      </c>
    </row>
    <row r="71" spans="1:14">
      <c r="A71" s="5">
        <f>A5</f>
      </c>
      <c r="B71" s="18">
        <f>IF(OR($A71="",Team!D4=""),"",Team!D4)</f>
      </c>
      <c r="C71" s="18">
        <f>IF(OR($A71="",N(C5)=0),"",C38/C5)</f>
      </c>
      <c r="D71" s="18">
        <f>IF(OR($A71="",N(D5)=0),"",D38/D5)</f>
      </c>
      <c r="E71" s="18">
        <f>IF(OR($A71="",N(E5)=0),"",E38/E5)</f>
      </c>
      <c r="F71" s="18">
        <f>IF(OR($A71="",N(F5)=0),"",F38/F5)</f>
      </c>
      <c r="G71" s="18">
        <f>IF(OR($A71="",N(G5)=0),"",G38/G5)</f>
      </c>
      <c r="H71" s="18">
        <f>IF(OR($A71="",N(H5)=0),"",H38/H5)</f>
      </c>
      <c r="I71" s="18">
        <f>IF(OR($A71="",N(I5)=0),"",I38/I5)</f>
      </c>
      <c r="J71" s="18">
        <f>IF(OR($A71="",N(J5)=0),"",J38/J5)</f>
      </c>
      <c r="K71" s="18">
        <f>IF(OR($A71="",N(K5)=0),"",K38/K5)</f>
      </c>
      <c r="L71" s="18">
        <f>IF(OR($A71="",N(L5)=0),"",L38/L5)</f>
      </c>
      <c r="M71" s="18">
        <f>IF(OR($A71="",N(M5)=0),"",M38/M5)</f>
      </c>
      <c r="N71" s="18">
        <f>IF(OR($A71="",N(N5)=0),"",N38/N5)</f>
      </c>
    </row>
    <row r="72" spans="1:14">
      <c r="A72" s="5">
        <f>A6</f>
      </c>
      <c r="B72" s="18">
        <f>IF(OR($A72="",Team!D5=""),"",Team!D5)</f>
      </c>
      <c r="C72" s="18">
        <f>IF(OR($A72="",N(C6)=0),"",C39/C6)</f>
      </c>
      <c r="D72" s="18">
        <f>IF(OR($A72="",N(D6)=0),"",D39/D6)</f>
      </c>
      <c r="E72" s="18">
        <f>IF(OR($A72="",N(E6)=0),"",E39/E6)</f>
      </c>
      <c r="F72" s="18">
        <f>IF(OR($A72="",N(F6)=0),"",F39/F6)</f>
      </c>
      <c r="G72" s="18">
        <f>IF(OR($A72="",N(G6)=0),"",G39/G6)</f>
      </c>
      <c r="H72" s="18">
        <f>IF(OR($A72="",N(H6)=0),"",H39/H6)</f>
      </c>
      <c r="I72" s="18">
        <f>IF(OR($A72="",N(I6)=0),"",I39/I6)</f>
      </c>
      <c r="J72" s="18">
        <f>IF(OR($A72="",N(J6)=0),"",J39/J6)</f>
      </c>
      <c r="K72" s="18">
        <f>IF(OR($A72="",N(K6)=0),"",K39/K6)</f>
      </c>
      <c r="L72" s="18">
        <f>IF(OR($A72="",N(L6)=0),"",L39/L6)</f>
      </c>
      <c r="M72" s="18">
        <f>IF(OR($A72="",N(M6)=0),"",M39/M6)</f>
      </c>
      <c r="N72" s="18">
        <f>IF(OR($A72="",N(N6)=0),"",N39/N6)</f>
      </c>
    </row>
    <row r="73" spans="1:14">
      <c r="A73" s="5">
        <f>A7</f>
      </c>
      <c r="B73" s="18">
        <f>IF(OR($A73="",Team!D6=""),"",Team!D6)</f>
      </c>
      <c r="C73" s="18">
        <f>IF(OR($A73="",N(C7)=0),"",C40/C7)</f>
      </c>
      <c r="D73" s="18">
        <f>IF(OR($A73="",N(D7)=0),"",D40/D7)</f>
      </c>
      <c r="E73" s="18">
        <f>IF(OR($A73="",N(E7)=0),"",E40/E7)</f>
      </c>
      <c r="F73" s="18">
        <f>IF(OR($A73="",N(F7)=0),"",F40/F7)</f>
      </c>
      <c r="G73" s="18">
        <f>IF(OR($A73="",N(G7)=0),"",G40/G7)</f>
      </c>
      <c r="H73" s="18">
        <f>IF(OR($A73="",N(H7)=0),"",H40/H7)</f>
      </c>
      <c r="I73" s="18">
        <f>IF(OR($A73="",N(I7)=0),"",I40/I7)</f>
      </c>
      <c r="J73" s="18">
        <f>IF(OR($A73="",N(J7)=0),"",J40/J7)</f>
      </c>
      <c r="K73" s="18">
        <f>IF(OR($A73="",N(K7)=0),"",K40/K7)</f>
      </c>
      <c r="L73" s="18">
        <f>IF(OR($A73="",N(L7)=0),"",L40/L7)</f>
      </c>
      <c r="M73" s="18">
        <f>IF(OR($A73="",N(M7)=0),"",M40/M7)</f>
      </c>
      <c r="N73" s="18">
        <f>IF(OR($A73="",N(N7)=0),"",N40/N7)</f>
      </c>
    </row>
    <row r="74" spans="1:14">
      <c r="A74" s="5">
        <f>A8</f>
      </c>
      <c r="B74" s="18">
        <f>IF(OR($A74="",Team!D7=""),"",Team!D7)</f>
      </c>
      <c r="C74" s="18">
        <f>IF(OR($A74="",N(C8)=0),"",C41/C8)</f>
      </c>
      <c r="D74" s="18">
        <f>IF(OR($A74="",N(D8)=0),"",D41/D8)</f>
      </c>
      <c r="E74" s="18">
        <f>IF(OR($A74="",N(E8)=0),"",E41/E8)</f>
      </c>
      <c r="F74" s="18">
        <f>IF(OR($A74="",N(F8)=0),"",F41/F8)</f>
      </c>
      <c r="G74" s="18">
        <f>IF(OR($A74="",N(G8)=0),"",G41/G8)</f>
      </c>
      <c r="H74" s="18">
        <f>IF(OR($A74="",N(H8)=0),"",H41/H8)</f>
      </c>
      <c r="I74" s="18">
        <f>IF(OR($A74="",N(I8)=0),"",I41/I8)</f>
      </c>
      <c r="J74" s="18">
        <f>IF(OR($A74="",N(J8)=0),"",J41/J8)</f>
      </c>
      <c r="K74" s="18">
        <f>IF(OR($A74="",N(K8)=0),"",K41/K8)</f>
      </c>
      <c r="L74" s="18">
        <f>IF(OR($A74="",N(L8)=0),"",L41/L8)</f>
      </c>
      <c r="M74" s="18">
        <f>IF(OR($A74="",N(M8)=0),"",M41/M8)</f>
      </c>
      <c r="N74" s="18">
        <f>IF(OR($A74="",N(N8)=0),"",N41/N8)</f>
      </c>
    </row>
    <row r="75" spans="1:14">
      <c r="A75" s="5">
        <f>A9</f>
      </c>
      <c r="B75" s="18">
        <f>IF(OR($A75="",Team!D8=""),"",Team!D8)</f>
      </c>
      <c r="C75" s="18">
        <f>IF(OR($A75="",N(C9)=0),"",C42/C9)</f>
      </c>
      <c r="D75" s="18">
        <f>IF(OR($A75="",N(D9)=0),"",D42/D9)</f>
      </c>
      <c r="E75" s="18">
        <f>IF(OR($A75="",N(E9)=0),"",E42/E9)</f>
      </c>
      <c r="F75" s="18">
        <f>IF(OR($A75="",N(F9)=0),"",F42/F9)</f>
      </c>
      <c r="G75" s="18">
        <f>IF(OR($A75="",N(G9)=0),"",G42/G9)</f>
      </c>
      <c r="H75" s="18">
        <f>IF(OR($A75="",N(H9)=0),"",H42/H9)</f>
      </c>
      <c r="I75" s="18">
        <f>IF(OR($A75="",N(I9)=0),"",I42/I9)</f>
      </c>
      <c r="J75" s="18">
        <f>IF(OR($A75="",N(J9)=0),"",J42/J9)</f>
      </c>
      <c r="K75" s="18">
        <f>IF(OR($A75="",N(K9)=0),"",K42/K9)</f>
      </c>
      <c r="L75" s="18">
        <f>IF(OR($A75="",N(L9)=0),"",L42/L9)</f>
      </c>
      <c r="M75" s="18">
        <f>IF(OR($A75="",N(M9)=0),"",M42/M9)</f>
      </c>
      <c r="N75" s="18">
        <f>IF(OR($A75="",N(N9)=0),"",N42/N9)</f>
      </c>
    </row>
    <row r="76" spans="1:14">
      <c r="A76" s="5">
        <f>A10</f>
      </c>
      <c r="B76" s="18">
        <f>IF(OR($A76="",Team!D9=""),"",Team!D9)</f>
      </c>
      <c r="C76" s="18">
        <f>IF(OR($A76="",N(C10)=0),"",C43/C10)</f>
      </c>
      <c r="D76" s="18">
        <f>IF(OR($A76="",N(D10)=0),"",D43/D10)</f>
      </c>
      <c r="E76" s="18">
        <f>IF(OR($A76="",N(E10)=0),"",E43/E10)</f>
      </c>
      <c r="F76" s="18">
        <f>IF(OR($A76="",N(F10)=0),"",F43/F10)</f>
      </c>
      <c r="G76" s="18">
        <f>IF(OR($A76="",N(G10)=0),"",G43/G10)</f>
      </c>
      <c r="H76" s="18">
        <f>IF(OR($A76="",N(H10)=0),"",H43/H10)</f>
      </c>
      <c r="I76" s="18">
        <f>IF(OR($A76="",N(I10)=0),"",I43/I10)</f>
      </c>
      <c r="J76" s="18">
        <f>IF(OR($A76="",N(J10)=0),"",J43/J10)</f>
      </c>
      <c r="K76" s="18">
        <f>IF(OR($A76="",N(K10)=0),"",K43/K10)</f>
      </c>
      <c r="L76" s="18">
        <f>IF(OR($A76="",N(L10)=0),"",L43/L10)</f>
      </c>
      <c r="M76" s="18">
        <f>IF(OR($A76="",N(M10)=0),"",M43/M10)</f>
      </c>
      <c r="N76" s="18">
        <f>IF(OR($A76="",N(N10)=0),"",N43/N10)</f>
      </c>
    </row>
    <row r="77" spans="1:14">
      <c r="A77" s="5">
        <f>A11</f>
      </c>
      <c r="B77" s="18">
        <f>IF(OR($A77="",Team!D10=""),"",Team!D10)</f>
      </c>
      <c r="C77" s="18">
        <f>IF(OR($A77="",N(C11)=0),"",C44/C11)</f>
      </c>
      <c r="D77" s="18">
        <f>IF(OR($A77="",N(D11)=0),"",D44/D11)</f>
      </c>
      <c r="E77" s="18">
        <f>IF(OR($A77="",N(E11)=0),"",E44/E11)</f>
      </c>
      <c r="F77" s="18">
        <f>IF(OR($A77="",N(F11)=0),"",F44/F11)</f>
      </c>
      <c r="G77" s="18">
        <f>IF(OR($A77="",N(G11)=0),"",G44/G11)</f>
      </c>
      <c r="H77" s="18">
        <f>IF(OR($A77="",N(H11)=0),"",H44/H11)</f>
      </c>
      <c r="I77" s="18">
        <f>IF(OR($A77="",N(I11)=0),"",I44/I11)</f>
      </c>
      <c r="J77" s="18">
        <f>IF(OR($A77="",N(J11)=0),"",J44/J11)</f>
      </c>
      <c r="K77" s="18">
        <f>IF(OR($A77="",N(K11)=0),"",K44/K11)</f>
      </c>
      <c r="L77" s="18">
        <f>IF(OR($A77="",N(L11)=0),"",L44/L11)</f>
      </c>
      <c r="M77" s="18">
        <f>IF(OR($A77="",N(M11)=0),"",M44/M11)</f>
      </c>
      <c r="N77" s="18">
        <f>IF(OR($A77="",N(N11)=0),"",N44/N11)</f>
      </c>
    </row>
    <row r="78" spans="1:14">
      <c r="A78" s="5">
        <f>A12</f>
      </c>
      <c r="B78" s="18">
        <f>IF(OR($A78="",Team!D11=""),"",Team!D11)</f>
      </c>
      <c r="C78" s="18">
        <f>IF(OR($A78="",N(C12)=0),"",C45/C12)</f>
      </c>
      <c r="D78" s="18">
        <f>IF(OR($A78="",N(D12)=0),"",D45/D12)</f>
      </c>
      <c r="E78" s="18">
        <f>IF(OR($A78="",N(E12)=0),"",E45/E12)</f>
      </c>
      <c r="F78" s="18">
        <f>IF(OR($A78="",N(F12)=0),"",F45/F12)</f>
      </c>
      <c r="G78" s="18">
        <f>IF(OR($A78="",N(G12)=0),"",G45/G12)</f>
      </c>
      <c r="H78" s="18">
        <f>IF(OR($A78="",N(H12)=0),"",H45/H12)</f>
      </c>
      <c r="I78" s="18">
        <f>IF(OR($A78="",N(I12)=0),"",I45/I12)</f>
      </c>
      <c r="J78" s="18">
        <f>IF(OR($A78="",N(J12)=0),"",J45/J12)</f>
      </c>
      <c r="K78" s="18">
        <f>IF(OR($A78="",N(K12)=0),"",K45/K12)</f>
      </c>
      <c r="L78" s="18">
        <f>IF(OR($A78="",N(L12)=0),"",L45/L12)</f>
      </c>
      <c r="M78" s="18">
        <f>IF(OR($A78="",N(M12)=0),"",M45/M12)</f>
      </c>
      <c r="N78" s="18">
        <f>IF(OR($A78="",N(N12)=0),"",N45/N12)</f>
      </c>
    </row>
    <row r="79" spans="1:14">
      <c r="A79" s="5">
        <f>A13</f>
      </c>
      <c r="B79" s="18">
        <f>IF(OR($A79="",Team!D12=""),"",Team!D12)</f>
      </c>
      <c r="C79" s="18">
        <f>IF(OR($A79="",N(C13)=0),"",C46/C13)</f>
      </c>
      <c r="D79" s="18">
        <f>IF(OR($A79="",N(D13)=0),"",D46/D13)</f>
      </c>
      <c r="E79" s="18">
        <f>IF(OR($A79="",N(E13)=0),"",E46/E13)</f>
      </c>
      <c r="F79" s="18">
        <f>IF(OR($A79="",N(F13)=0),"",F46/F13)</f>
      </c>
      <c r="G79" s="18">
        <f>IF(OR($A79="",N(G13)=0),"",G46/G13)</f>
      </c>
      <c r="H79" s="18">
        <f>IF(OR($A79="",N(H13)=0),"",H46/H13)</f>
      </c>
      <c r="I79" s="18">
        <f>IF(OR($A79="",N(I13)=0),"",I46/I13)</f>
      </c>
      <c r="J79" s="18">
        <f>IF(OR($A79="",N(J13)=0),"",J46/J13)</f>
      </c>
      <c r="K79" s="18">
        <f>IF(OR($A79="",N(K13)=0),"",K46/K13)</f>
      </c>
      <c r="L79" s="18">
        <f>IF(OR($A79="",N(L13)=0),"",L46/L13)</f>
      </c>
      <c r="M79" s="18">
        <f>IF(OR($A79="",N(M13)=0),"",M46/M13)</f>
      </c>
      <c r="N79" s="18">
        <f>IF(OR($A79="",N(N13)=0),"",N46/N13)</f>
      </c>
    </row>
    <row r="80" spans="1:14">
      <c r="A80" s="5">
        <f>A14</f>
      </c>
      <c r="B80" s="18">
        <f>IF(OR($A80="",Team!D13=""),"",Team!D13)</f>
      </c>
      <c r="C80" s="18">
        <f>IF(OR($A80="",N(C14)=0),"",C47/C14)</f>
      </c>
      <c r="D80" s="18">
        <f>IF(OR($A80="",N(D14)=0),"",D47/D14)</f>
      </c>
      <c r="E80" s="18">
        <f>IF(OR($A80="",N(E14)=0),"",E47/E14)</f>
      </c>
      <c r="F80" s="18">
        <f>IF(OR($A80="",N(F14)=0),"",F47/F14)</f>
      </c>
      <c r="G80" s="18">
        <f>IF(OR($A80="",N(G14)=0),"",G47/G14)</f>
      </c>
      <c r="H80" s="18">
        <f>IF(OR($A80="",N(H14)=0),"",H47/H14)</f>
      </c>
      <c r="I80" s="18">
        <f>IF(OR($A80="",N(I14)=0),"",I47/I14)</f>
      </c>
      <c r="J80" s="18">
        <f>IF(OR($A80="",N(J14)=0),"",J47/J14)</f>
      </c>
      <c r="K80" s="18">
        <f>IF(OR($A80="",N(K14)=0),"",K47/K14)</f>
      </c>
      <c r="L80" s="18">
        <f>IF(OR($A80="",N(L14)=0),"",L47/L14)</f>
      </c>
      <c r="M80" s="18">
        <f>IF(OR($A80="",N(M14)=0),"",M47/M14)</f>
      </c>
      <c r="N80" s="18">
        <f>IF(OR($A80="",N(N14)=0),"",N47/N14)</f>
      </c>
    </row>
    <row r="81" spans="1:14">
      <c r="A81" s="5">
        <f>A15</f>
      </c>
      <c r="B81" s="18">
        <f>IF(OR($A81="",Team!D14=""),"",Team!D14)</f>
      </c>
      <c r="C81" s="18">
        <f>IF(OR($A81="",N(C15)=0),"",C48/C15)</f>
      </c>
      <c r="D81" s="18">
        <f>IF(OR($A81="",N(D15)=0),"",D48/D15)</f>
      </c>
      <c r="E81" s="18">
        <f>IF(OR($A81="",N(E15)=0),"",E48/E15)</f>
      </c>
      <c r="F81" s="18">
        <f>IF(OR($A81="",N(F15)=0),"",F48/F15)</f>
      </c>
      <c r="G81" s="18">
        <f>IF(OR($A81="",N(G15)=0),"",G48/G15)</f>
      </c>
      <c r="H81" s="18">
        <f>IF(OR($A81="",N(H15)=0),"",H48/H15)</f>
      </c>
      <c r="I81" s="18">
        <f>IF(OR($A81="",N(I15)=0),"",I48/I15)</f>
      </c>
      <c r="J81" s="18">
        <f>IF(OR($A81="",N(J15)=0),"",J48/J15)</f>
      </c>
      <c r="K81" s="18">
        <f>IF(OR($A81="",N(K15)=0),"",K48/K15)</f>
      </c>
      <c r="L81" s="18">
        <f>IF(OR($A81="",N(L15)=0),"",L48/L15)</f>
      </c>
      <c r="M81" s="18">
        <f>IF(OR($A81="",N(M15)=0),"",M48/M15)</f>
      </c>
      <c r="N81" s="18">
        <f>IF(OR($A81="",N(N15)=0),"",N48/N15)</f>
      </c>
    </row>
    <row r="82" spans="1:14">
      <c r="A82" s="5">
        <f>A16</f>
      </c>
      <c r="B82" s="18">
        <f>IF(OR($A82="",Team!D15=""),"",Team!D15)</f>
      </c>
      <c r="C82" s="18">
        <f>IF(OR($A82="",N(C16)=0),"",C49/C16)</f>
      </c>
      <c r="D82" s="18">
        <f>IF(OR($A82="",N(D16)=0),"",D49/D16)</f>
      </c>
      <c r="E82" s="18">
        <f>IF(OR($A82="",N(E16)=0),"",E49/E16)</f>
      </c>
      <c r="F82" s="18">
        <f>IF(OR($A82="",N(F16)=0),"",F49/F16)</f>
      </c>
      <c r="G82" s="18">
        <f>IF(OR($A82="",N(G16)=0),"",G49/G16)</f>
      </c>
      <c r="H82" s="18">
        <f>IF(OR($A82="",N(H16)=0),"",H49/H16)</f>
      </c>
      <c r="I82" s="18">
        <f>IF(OR($A82="",N(I16)=0),"",I49/I16)</f>
      </c>
      <c r="J82" s="18">
        <f>IF(OR($A82="",N(J16)=0),"",J49/J16)</f>
      </c>
      <c r="K82" s="18">
        <f>IF(OR($A82="",N(K16)=0),"",K49/K16)</f>
      </c>
      <c r="L82" s="18">
        <f>IF(OR($A82="",N(L16)=0),"",L49/L16)</f>
      </c>
      <c r="M82" s="18">
        <f>IF(OR($A82="",N(M16)=0),"",M49/M16)</f>
      </c>
      <c r="N82" s="18">
        <f>IF(OR($A82="",N(N16)=0),"",N49/N16)</f>
      </c>
    </row>
    <row r="83" spans="1:14">
      <c r="A83" s="5">
        <f>A17</f>
      </c>
      <c r="B83" s="18">
        <f>IF(OR($A83="",Team!D16=""),"",Team!D16)</f>
      </c>
      <c r="C83" s="18">
        <f>IF(OR($A83="",N(C17)=0),"",C50/C17)</f>
      </c>
      <c r="D83" s="18">
        <f>IF(OR($A83="",N(D17)=0),"",D50/D17)</f>
      </c>
      <c r="E83" s="18">
        <f>IF(OR($A83="",N(E17)=0),"",E50/E17)</f>
      </c>
      <c r="F83" s="18">
        <f>IF(OR($A83="",N(F17)=0),"",F50/F17)</f>
      </c>
      <c r="G83" s="18">
        <f>IF(OR($A83="",N(G17)=0),"",G50/G17)</f>
      </c>
      <c r="H83" s="18">
        <f>IF(OR($A83="",N(H17)=0),"",H50/H17)</f>
      </c>
      <c r="I83" s="18">
        <f>IF(OR($A83="",N(I17)=0),"",I50/I17)</f>
      </c>
      <c r="J83" s="18">
        <f>IF(OR($A83="",N(J17)=0),"",J50/J17)</f>
      </c>
      <c r="K83" s="18">
        <f>IF(OR($A83="",N(K17)=0),"",K50/K17)</f>
      </c>
      <c r="L83" s="18">
        <f>IF(OR($A83="",N(L17)=0),"",L50/L17)</f>
      </c>
      <c r="M83" s="18">
        <f>IF(OR($A83="",N(M17)=0),"",M50/M17)</f>
      </c>
      <c r="N83" s="18">
        <f>IF(OR($A83="",N(N17)=0),"",N50/N17)</f>
      </c>
    </row>
    <row r="84" spans="1:14">
      <c r="A84" s="5">
        <f>A18</f>
      </c>
      <c r="B84" s="18">
        <f>IF(OR($A84="",Team!D17=""),"",Team!D17)</f>
      </c>
      <c r="C84" s="18">
        <f>IF(OR($A84="",N(C18)=0),"",C51/C18)</f>
      </c>
      <c r="D84" s="18">
        <f>IF(OR($A84="",N(D18)=0),"",D51/D18)</f>
      </c>
      <c r="E84" s="18">
        <f>IF(OR($A84="",N(E18)=0),"",E51/E18)</f>
      </c>
      <c r="F84" s="18">
        <f>IF(OR($A84="",N(F18)=0),"",F51/F18)</f>
      </c>
      <c r="G84" s="18">
        <f>IF(OR($A84="",N(G18)=0),"",G51/G18)</f>
      </c>
      <c r="H84" s="18">
        <f>IF(OR($A84="",N(H18)=0),"",H51/H18)</f>
      </c>
      <c r="I84" s="18">
        <f>IF(OR($A84="",N(I18)=0),"",I51/I18)</f>
      </c>
      <c r="J84" s="18">
        <f>IF(OR($A84="",N(J18)=0),"",J51/J18)</f>
      </c>
      <c r="K84" s="18">
        <f>IF(OR($A84="",N(K18)=0),"",K51/K18)</f>
      </c>
      <c r="L84" s="18">
        <f>IF(OR($A84="",N(L18)=0),"",L51/L18)</f>
      </c>
      <c r="M84" s="18">
        <f>IF(OR($A84="",N(M18)=0),"",M51/M18)</f>
      </c>
      <c r="N84" s="18">
        <f>IF(OR($A84="",N(N18)=0),"",N51/N18)</f>
      </c>
    </row>
    <row r="85" spans="1:14">
      <c r="A85" s="5">
        <f>A19</f>
      </c>
      <c r="B85" s="18">
        <f>IF(OR($A85="",Team!D18=""),"",Team!D18)</f>
      </c>
      <c r="C85" s="18">
        <f>IF(OR($A85="",N(C19)=0),"",C52/C19)</f>
      </c>
      <c r="D85" s="18">
        <f>IF(OR($A85="",N(D19)=0),"",D52/D19)</f>
      </c>
      <c r="E85" s="18">
        <f>IF(OR($A85="",N(E19)=0),"",E52/E19)</f>
      </c>
      <c r="F85" s="18">
        <f>IF(OR($A85="",N(F19)=0),"",F52/F19)</f>
      </c>
      <c r="G85" s="18">
        <f>IF(OR($A85="",N(G19)=0),"",G52/G19)</f>
      </c>
      <c r="H85" s="18">
        <f>IF(OR($A85="",N(H19)=0),"",H52/H19)</f>
      </c>
      <c r="I85" s="18">
        <f>IF(OR($A85="",N(I19)=0),"",I52/I19)</f>
      </c>
      <c r="J85" s="18">
        <f>IF(OR($A85="",N(J19)=0),"",J52/J19)</f>
      </c>
      <c r="K85" s="18">
        <f>IF(OR($A85="",N(K19)=0),"",K52/K19)</f>
      </c>
      <c r="L85" s="18">
        <f>IF(OR($A85="",N(L19)=0),"",L52/L19)</f>
      </c>
      <c r="M85" s="18">
        <f>IF(OR($A85="",N(M19)=0),"",M52/M19)</f>
      </c>
      <c r="N85" s="18">
        <f>IF(OR($A85="",N(N19)=0),"",N52/N19)</f>
      </c>
    </row>
    <row r="86" spans="1:14">
      <c r="A86" s="5">
        <f>A20</f>
      </c>
      <c r="B86" s="18">
        <f>IF(OR($A86="",Team!D19=""),"",Team!D19)</f>
      </c>
      <c r="C86" s="18">
        <f>IF(OR($A86="",N(C20)=0),"",C53/C20)</f>
      </c>
      <c r="D86" s="18">
        <f>IF(OR($A86="",N(D20)=0),"",D53/D20)</f>
      </c>
      <c r="E86" s="18">
        <f>IF(OR($A86="",N(E20)=0),"",E53/E20)</f>
      </c>
      <c r="F86" s="18">
        <f>IF(OR($A86="",N(F20)=0),"",F53/F20)</f>
      </c>
      <c r="G86" s="18">
        <f>IF(OR($A86="",N(G20)=0),"",G53/G20)</f>
      </c>
      <c r="H86" s="18">
        <f>IF(OR($A86="",N(H20)=0),"",H53/H20)</f>
      </c>
      <c r="I86" s="18">
        <f>IF(OR($A86="",N(I20)=0),"",I53/I20)</f>
      </c>
      <c r="J86" s="18">
        <f>IF(OR($A86="",N(J20)=0),"",J53/J20)</f>
      </c>
      <c r="K86" s="18">
        <f>IF(OR($A86="",N(K20)=0),"",K53/K20)</f>
      </c>
      <c r="L86" s="18">
        <f>IF(OR($A86="",N(L20)=0),"",L53/L20)</f>
      </c>
      <c r="M86" s="18">
        <f>IF(OR($A86="",N(M20)=0),"",M53/M20)</f>
      </c>
      <c r="N86" s="18">
        <f>IF(OR($A86="",N(N20)=0),"",N53/N20)</f>
      </c>
    </row>
    <row r="87" spans="1:14">
      <c r="A87" s="5">
        <f>A21</f>
      </c>
      <c r="B87" s="18">
        <f>IF(OR($A87="",Team!D20=""),"",Team!D20)</f>
      </c>
      <c r="C87" s="18">
        <f>IF(OR($A87="",N(C21)=0),"",C54/C21)</f>
      </c>
      <c r="D87" s="18">
        <f>IF(OR($A87="",N(D21)=0),"",D54/D21)</f>
      </c>
      <c r="E87" s="18">
        <f>IF(OR($A87="",N(E21)=0),"",E54/E21)</f>
      </c>
      <c r="F87" s="18">
        <f>IF(OR($A87="",N(F21)=0),"",F54/F21)</f>
      </c>
      <c r="G87" s="18">
        <f>IF(OR($A87="",N(G21)=0),"",G54/G21)</f>
      </c>
      <c r="H87" s="18">
        <f>IF(OR($A87="",N(H21)=0),"",H54/H21)</f>
      </c>
      <c r="I87" s="18">
        <f>IF(OR($A87="",N(I21)=0),"",I54/I21)</f>
      </c>
      <c r="J87" s="18">
        <f>IF(OR($A87="",N(J21)=0),"",J54/J21)</f>
      </c>
      <c r="K87" s="18">
        <f>IF(OR($A87="",N(K21)=0),"",K54/K21)</f>
      </c>
      <c r="L87" s="18">
        <f>IF(OR($A87="",N(L21)=0),"",L54/L21)</f>
      </c>
      <c r="M87" s="18">
        <f>IF(OR($A87="",N(M21)=0),"",M54/M21)</f>
      </c>
      <c r="N87" s="18">
        <f>IF(OR($A87="",N(N21)=0),"",N54/N21)</f>
      </c>
    </row>
    <row r="88" spans="1:14">
      <c r="A88" s="5">
        <f>A22</f>
      </c>
      <c r="B88" s="18">
        <f>IF(OR($A88="",Team!D21=""),"",Team!D21)</f>
      </c>
      <c r="C88" s="18">
        <f>IF(OR($A88="",N(C22)=0),"",C55/C22)</f>
      </c>
      <c r="D88" s="18">
        <f>IF(OR($A88="",N(D22)=0),"",D55/D22)</f>
      </c>
      <c r="E88" s="18">
        <f>IF(OR($A88="",N(E22)=0),"",E55/E22)</f>
      </c>
      <c r="F88" s="18">
        <f>IF(OR($A88="",N(F22)=0),"",F55/F22)</f>
      </c>
      <c r="G88" s="18">
        <f>IF(OR($A88="",N(G22)=0),"",G55/G22)</f>
      </c>
      <c r="H88" s="18">
        <f>IF(OR($A88="",N(H22)=0),"",H55/H22)</f>
      </c>
      <c r="I88" s="18">
        <f>IF(OR($A88="",N(I22)=0),"",I55/I22)</f>
      </c>
      <c r="J88" s="18">
        <f>IF(OR($A88="",N(J22)=0),"",J55/J22)</f>
      </c>
      <c r="K88" s="18">
        <f>IF(OR($A88="",N(K22)=0),"",K55/K22)</f>
      </c>
      <c r="L88" s="18">
        <f>IF(OR($A88="",N(L22)=0),"",L55/L22)</f>
      </c>
      <c r="M88" s="18">
        <f>IF(OR($A88="",N(M22)=0),"",M55/M22)</f>
      </c>
      <c r="N88" s="18">
        <f>IF(OR($A88="",N(N22)=0),"",N55/N22)</f>
      </c>
    </row>
    <row r="89" spans="1:14">
      <c r="A89" s="5">
        <f>A23</f>
      </c>
      <c r="B89" s="18">
        <f>IF(OR($A89="",Team!D22=""),"",Team!D22)</f>
      </c>
      <c r="C89" s="18">
        <f>IF(OR($A89="",N(C23)=0),"",C56/C23)</f>
      </c>
      <c r="D89" s="18">
        <f>IF(OR($A89="",N(D23)=0),"",D56/D23)</f>
      </c>
      <c r="E89" s="18">
        <f>IF(OR($A89="",N(E23)=0),"",E56/E23)</f>
      </c>
      <c r="F89" s="18">
        <f>IF(OR($A89="",N(F23)=0),"",F56/F23)</f>
      </c>
      <c r="G89" s="18">
        <f>IF(OR($A89="",N(G23)=0),"",G56/G23)</f>
      </c>
      <c r="H89" s="18">
        <f>IF(OR($A89="",N(H23)=0),"",H56/H23)</f>
      </c>
      <c r="I89" s="18">
        <f>IF(OR($A89="",N(I23)=0),"",I56/I23)</f>
      </c>
      <c r="J89" s="18">
        <f>IF(OR($A89="",N(J23)=0),"",J56/J23)</f>
      </c>
      <c r="K89" s="18">
        <f>IF(OR($A89="",N(K23)=0),"",K56/K23)</f>
      </c>
      <c r="L89" s="18">
        <f>IF(OR($A89="",N(L23)=0),"",L56/L23)</f>
      </c>
      <c r="M89" s="18">
        <f>IF(OR($A89="",N(M23)=0),"",M56/M23)</f>
      </c>
      <c r="N89" s="18">
        <f>IF(OR($A89="",N(N23)=0),"",N56/N23)</f>
      </c>
    </row>
    <row r="90" spans="1:14">
      <c r="A90" s="5">
        <f>A24</f>
      </c>
      <c r="B90" s="18">
        <f>IF(OR($A90="",Team!D23=""),"",Team!D23)</f>
      </c>
      <c r="C90" s="18">
        <f>IF(OR($A90="",N(C24)=0),"",C57/C24)</f>
      </c>
      <c r="D90" s="18">
        <f>IF(OR($A90="",N(D24)=0),"",D57/D24)</f>
      </c>
      <c r="E90" s="18">
        <f>IF(OR($A90="",N(E24)=0),"",E57/E24)</f>
      </c>
      <c r="F90" s="18">
        <f>IF(OR($A90="",N(F24)=0),"",F57/F24)</f>
      </c>
      <c r="G90" s="18">
        <f>IF(OR($A90="",N(G24)=0),"",G57/G24)</f>
      </c>
      <c r="H90" s="18">
        <f>IF(OR($A90="",N(H24)=0),"",H57/H24)</f>
      </c>
      <c r="I90" s="18">
        <f>IF(OR($A90="",N(I24)=0),"",I57/I24)</f>
      </c>
      <c r="J90" s="18">
        <f>IF(OR($A90="",N(J24)=0),"",J57/J24)</f>
      </c>
      <c r="K90" s="18">
        <f>IF(OR($A90="",N(K24)=0),"",K57/K24)</f>
      </c>
      <c r="L90" s="18">
        <f>IF(OR($A90="",N(L24)=0),"",L57/L24)</f>
      </c>
      <c r="M90" s="18">
        <f>IF(OR($A90="",N(M24)=0),"",M57/M24)</f>
      </c>
      <c r="N90" s="18">
        <f>IF(OR($A90="",N(N24)=0),"",N57/N24)</f>
      </c>
    </row>
    <row r="91" spans="1:14">
      <c r="A91" s="5">
        <f>A25</f>
      </c>
      <c r="B91" s="18">
        <f>IF(OR($A91="",Team!D24=""),"",Team!D24)</f>
      </c>
      <c r="C91" s="18">
        <f>IF(OR($A91="",N(C25)=0),"",C58/C25)</f>
      </c>
      <c r="D91" s="18">
        <f>IF(OR($A91="",N(D25)=0),"",D58/D25)</f>
      </c>
      <c r="E91" s="18">
        <f>IF(OR($A91="",N(E25)=0),"",E58/E25)</f>
      </c>
      <c r="F91" s="18">
        <f>IF(OR($A91="",N(F25)=0),"",F58/F25)</f>
      </c>
      <c r="G91" s="18">
        <f>IF(OR($A91="",N(G25)=0),"",G58/G25)</f>
      </c>
      <c r="H91" s="18">
        <f>IF(OR($A91="",N(H25)=0),"",H58/H25)</f>
      </c>
      <c r="I91" s="18">
        <f>IF(OR($A91="",N(I25)=0),"",I58/I25)</f>
      </c>
      <c r="J91" s="18">
        <f>IF(OR($A91="",N(J25)=0),"",J58/J25)</f>
      </c>
      <c r="K91" s="18">
        <f>IF(OR($A91="",N(K25)=0),"",K58/K25)</f>
      </c>
      <c r="L91" s="18">
        <f>IF(OR($A91="",N(L25)=0),"",L58/L25)</f>
      </c>
      <c r="M91" s="18">
        <f>IF(OR($A91="",N(M25)=0),"",M58/M25)</f>
      </c>
      <c r="N91" s="18">
        <f>IF(OR($A91="",N(N25)=0),"",N58/N25)</f>
      </c>
    </row>
    <row r="92" spans="1:14">
      <c r="A92" s="5">
        <f>A26</f>
      </c>
      <c r="B92" s="18">
        <f>IF(OR($A92="",Team!D25=""),"",Team!D25)</f>
      </c>
      <c r="C92" s="18">
        <f>IF(OR($A92="",N(C26)=0),"",C59/C26)</f>
      </c>
      <c r="D92" s="18">
        <f>IF(OR($A92="",N(D26)=0),"",D59/D26)</f>
      </c>
      <c r="E92" s="18">
        <f>IF(OR($A92="",N(E26)=0),"",E59/E26)</f>
      </c>
      <c r="F92" s="18">
        <f>IF(OR($A92="",N(F26)=0),"",F59/F26)</f>
      </c>
      <c r="G92" s="18">
        <f>IF(OR($A92="",N(G26)=0),"",G59/G26)</f>
      </c>
      <c r="H92" s="18">
        <f>IF(OR($A92="",N(H26)=0),"",H59/H26)</f>
      </c>
      <c r="I92" s="18">
        <f>IF(OR($A92="",N(I26)=0),"",I59/I26)</f>
      </c>
      <c r="J92" s="18">
        <f>IF(OR($A92="",N(J26)=0),"",J59/J26)</f>
      </c>
      <c r="K92" s="18">
        <f>IF(OR($A92="",N(K26)=0),"",K59/K26)</f>
      </c>
      <c r="L92" s="18">
        <f>IF(OR($A92="",N(L26)=0),"",L59/L26)</f>
      </c>
      <c r="M92" s="18">
        <f>IF(OR($A92="",N(M26)=0),"",M59/M26)</f>
      </c>
      <c r="N92" s="18">
        <f>IF(OR($A92="",N(N26)=0),"",N59/N26)</f>
      </c>
    </row>
    <row r="93" spans="1:14">
      <c r="A93" s="5">
        <f>A27</f>
      </c>
      <c r="B93" s="18">
        <f>IF(OR($A93="",Team!D26=""),"",Team!D26)</f>
      </c>
      <c r="C93" s="18">
        <f>IF(OR($A93="",N(C27)=0),"",C60/C27)</f>
      </c>
      <c r="D93" s="18">
        <f>IF(OR($A93="",N(D27)=0),"",D60/D27)</f>
      </c>
      <c r="E93" s="18">
        <f>IF(OR($A93="",N(E27)=0),"",E60/E27)</f>
      </c>
      <c r="F93" s="18">
        <f>IF(OR($A93="",N(F27)=0),"",F60/F27)</f>
      </c>
      <c r="G93" s="18">
        <f>IF(OR($A93="",N(G27)=0),"",G60/G27)</f>
      </c>
      <c r="H93" s="18">
        <f>IF(OR($A93="",N(H27)=0),"",H60/H27)</f>
      </c>
      <c r="I93" s="18">
        <f>IF(OR($A93="",N(I27)=0),"",I60/I27)</f>
      </c>
      <c r="J93" s="18">
        <f>IF(OR($A93="",N(J27)=0),"",J60/J27)</f>
      </c>
      <c r="K93" s="18">
        <f>IF(OR($A93="",N(K27)=0),"",K60/K27)</f>
      </c>
      <c r="L93" s="18">
        <f>IF(OR($A93="",N(L27)=0),"",L60/L27)</f>
      </c>
      <c r="M93" s="18">
        <f>IF(OR($A93="",N(M27)=0),"",M60/M27)</f>
      </c>
      <c r="N93" s="18">
        <f>IF(OR($A93="",N(N27)=0),"",N60/N27)</f>
      </c>
    </row>
    <row r="94" spans="1:14">
      <c r="A94" s="5">
        <f>A28</f>
      </c>
      <c r="B94" s="18">
        <f>IF(OR($A94="",Team!D27=""),"",Team!D27)</f>
      </c>
      <c r="C94" s="18">
        <f>IF(OR($A94="",N(C28)=0),"",C61/C28)</f>
      </c>
      <c r="D94" s="18">
        <f>IF(OR($A94="",N(D28)=0),"",D61/D28)</f>
      </c>
      <c r="E94" s="18">
        <f>IF(OR($A94="",N(E28)=0),"",E61/E28)</f>
      </c>
      <c r="F94" s="18">
        <f>IF(OR($A94="",N(F28)=0),"",F61/F28)</f>
      </c>
      <c r="G94" s="18">
        <f>IF(OR($A94="",N(G28)=0),"",G61/G28)</f>
      </c>
      <c r="H94" s="18">
        <f>IF(OR($A94="",N(H28)=0),"",H61/H28)</f>
      </c>
      <c r="I94" s="18">
        <f>IF(OR($A94="",N(I28)=0),"",I61/I28)</f>
      </c>
      <c r="J94" s="18">
        <f>IF(OR($A94="",N(J28)=0),"",J61/J28)</f>
      </c>
      <c r="K94" s="18">
        <f>IF(OR($A94="",N(K28)=0),"",K61/K28)</f>
      </c>
      <c r="L94" s="18">
        <f>IF(OR($A94="",N(L28)=0),"",L61/L28)</f>
      </c>
      <c r="M94" s="18">
        <f>IF(OR($A94="",N(M28)=0),"",M61/M28)</f>
      </c>
      <c r="N94" s="18">
        <f>IF(OR($A94="",N(N28)=0),"",N61/N28)</f>
      </c>
    </row>
    <row r="95" spans="1:14">
      <c r="A95" s="5">
        <f>A29</f>
      </c>
      <c r="B95" s="18">
        <f>IF(OR($A95="",Team!D28=""),"",Team!D28)</f>
      </c>
      <c r="C95" s="18">
        <f>IF(OR($A95="",N(C29)=0),"",C62/C29)</f>
      </c>
      <c r="D95" s="18">
        <f>IF(OR($A95="",N(D29)=0),"",D62/D29)</f>
      </c>
      <c r="E95" s="18">
        <f>IF(OR($A95="",N(E29)=0),"",E62/E29)</f>
      </c>
      <c r="F95" s="18">
        <f>IF(OR($A95="",N(F29)=0),"",F62/F29)</f>
      </c>
      <c r="G95" s="18">
        <f>IF(OR($A95="",N(G29)=0),"",G62/G29)</f>
      </c>
      <c r="H95" s="18">
        <f>IF(OR($A95="",N(H29)=0),"",H62/H29)</f>
      </c>
      <c r="I95" s="18">
        <f>IF(OR($A95="",N(I29)=0),"",I62/I29)</f>
      </c>
      <c r="J95" s="18">
        <f>IF(OR($A95="",N(J29)=0),"",J62/J29)</f>
      </c>
      <c r="K95" s="18">
        <f>IF(OR($A95="",N(K29)=0),"",K62/K29)</f>
      </c>
      <c r="L95" s="18">
        <f>IF(OR($A95="",N(L29)=0),"",L62/L29)</f>
      </c>
      <c r="M95" s="18">
        <f>IF(OR($A95="",N(M29)=0),"",M62/M29)</f>
      </c>
      <c r="N95" s="18">
        <f>IF(OR($A95="",N(N29)=0),"",N62/N29)</f>
      </c>
    </row>
    <row r="96" spans="1:14">
      <c r="A96" s="5">
        <f>A30</f>
      </c>
      <c r="B96" s="18">
        <f>IF(OR($A96="",Team!D29=""),"",Team!D29)</f>
      </c>
      <c r="C96" s="18">
        <f>IF(OR($A96="",N(C30)=0),"",C63/C30)</f>
      </c>
      <c r="D96" s="18">
        <f>IF(OR($A96="",N(D30)=0),"",D63/D30)</f>
      </c>
      <c r="E96" s="18">
        <f>IF(OR($A96="",N(E30)=0),"",E63/E30)</f>
      </c>
      <c r="F96" s="18">
        <f>IF(OR($A96="",N(F30)=0),"",F63/F30)</f>
      </c>
      <c r="G96" s="18">
        <f>IF(OR($A96="",N(G30)=0),"",G63/G30)</f>
      </c>
      <c r="H96" s="18">
        <f>IF(OR($A96="",N(H30)=0),"",H63/H30)</f>
      </c>
      <c r="I96" s="18">
        <f>IF(OR($A96="",N(I30)=0),"",I63/I30)</f>
      </c>
      <c r="J96" s="18">
        <f>IF(OR($A96="",N(J30)=0),"",J63/J30)</f>
      </c>
      <c r="K96" s="18">
        <f>IF(OR($A96="",N(K30)=0),"",K63/K30)</f>
      </c>
      <c r="L96" s="18">
        <f>IF(OR($A96="",N(L30)=0),"",L63/L30)</f>
      </c>
      <c r="M96" s="18">
        <f>IF(OR($A96="",N(M30)=0),"",M63/M30)</f>
      </c>
      <c r="N96" s="18">
        <f>IF(OR($A96="",N(N30)=0),"",N63/N30)</f>
      </c>
    </row>
    <row r="97" spans="1:14">
      <c r="A97" s="5">
        <f>A31</f>
      </c>
      <c r="B97" s="18">
        <f>IF(OR($A97="",Team!D30=""),"",Team!D30)</f>
      </c>
      <c r="C97" s="18">
        <f>IF(OR($A97="",N(C31)=0),"",C64/C31)</f>
      </c>
      <c r="D97" s="18">
        <f>IF(OR($A97="",N(D31)=0),"",D64/D31)</f>
      </c>
      <c r="E97" s="18">
        <f>IF(OR($A97="",N(E31)=0),"",E64/E31)</f>
      </c>
      <c r="F97" s="18">
        <f>IF(OR($A97="",N(F31)=0),"",F64/F31)</f>
      </c>
      <c r="G97" s="18">
        <f>IF(OR($A97="",N(G31)=0),"",G64/G31)</f>
      </c>
      <c r="H97" s="18">
        <f>IF(OR($A97="",N(H31)=0),"",H64/H31)</f>
      </c>
      <c r="I97" s="18">
        <f>IF(OR($A97="",N(I31)=0),"",I64/I31)</f>
      </c>
      <c r="J97" s="18">
        <f>IF(OR($A97="",N(J31)=0),"",J64/J31)</f>
      </c>
      <c r="K97" s="18">
        <f>IF(OR($A97="",N(K31)=0),"",K64/K31)</f>
      </c>
      <c r="L97" s="18">
        <f>IF(OR($A97="",N(L31)=0),"",L64/L31)</f>
      </c>
      <c r="M97" s="18">
        <f>IF(OR($A97="",N(M31)=0),"",M64/M31)</f>
      </c>
      <c r="N97" s="18">
        <f>IF(OR($A97="",N(N31)=0),"",N64/N31)</f>
      </c>
    </row>
    <row r="98" spans="1:14">
      <c r="A98" s="5">
        <f>A32</f>
      </c>
      <c r="B98" s="18">
        <f>IF(OR($A98="",Team!D31=""),"",Team!D31)</f>
      </c>
      <c r="C98" s="18">
        <f>IF(OR($A98="",N(C32)=0),"",C65/C32)</f>
      </c>
      <c r="D98" s="18">
        <f>IF(OR($A98="",N(D32)=0),"",D65/D32)</f>
      </c>
      <c r="E98" s="18">
        <f>IF(OR($A98="",N(E32)=0),"",E65/E32)</f>
      </c>
      <c r="F98" s="18">
        <f>IF(OR($A98="",N(F32)=0),"",F65/F32)</f>
      </c>
      <c r="G98" s="18">
        <f>IF(OR($A98="",N(G32)=0),"",G65/G32)</f>
      </c>
      <c r="H98" s="18">
        <f>IF(OR($A98="",N(H32)=0),"",H65/H32)</f>
      </c>
      <c r="I98" s="18">
        <f>IF(OR($A98="",N(I32)=0),"",I65/I32)</f>
      </c>
      <c r="J98" s="18">
        <f>IF(OR($A98="",N(J32)=0),"",J65/J32)</f>
      </c>
      <c r="K98" s="18">
        <f>IF(OR($A98="",N(K32)=0),"",K65/K32)</f>
      </c>
      <c r="L98" s="18">
        <f>IF(OR($A98="",N(L32)=0),"",L65/L32)</f>
      </c>
      <c r="M98" s="18">
        <f>IF(OR($A98="",N(M32)=0),"",M65/M32)</f>
      </c>
      <c r="N98" s="18">
        <f>IF(OR($A98="",N(N32)=0),"",N65/N32)</f>
      </c>
    </row>
    <row r="99" spans="1:14">
      <c r="A99" s="5">
        <f>A33</f>
      </c>
      <c r="B99" s="18">
        <f>IF(OR($A99="",Team!D32=""),"",Team!D32)</f>
      </c>
      <c r="C99" s="18">
        <f>IF(OR($A99="",N(C33)=0),"",C66/C33)</f>
      </c>
      <c r="D99" s="18">
        <f>IF(OR($A99="",N(D33)=0),"",D66/D33)</f>
      </c>
      <c r="E99" s="18">
        <f>IF(OR($A99="",N(E33)=0),"",E66/E33)</f>
      </c>
      <c r="F99" s="18">
        <f>IF(OR($A99="",N(F33)=0),"",F66/F33)</f>
      </c>
      <c r="G99" s="18">
        <f>IF(OR($A99="",N(G33)=0),"",G66/G33)</f>
      </c>
      <c r="H99" s="18">
        <f>IF(OR($A99="",N(H33)=0),"",H66/H33)</f>
      </c>
      <c r="I99" s="18">
        <f>IF(OR($A99="",N(I33)=0),"",I66/I33)</f>
      </c>
      <c r="J99" s="18">
        <f>IF(OR($A99="",N(J33)=0),"",J66/J33)</f>
      </c>
      <c r="K99" s="18">
        <f>IF(OR($A99="",N(K33)=0),"",K66/K33)</f>
      </c>
      <c r="L99" s="18">
        <f>IF(OR($A99="",N(L33)=0),"",L66/L33)</f>
      </c>
      <c r="M99" s="18">
        <f>IF(OR($A99="",N(M33)=0),"",M66/M33)</f>
      </c>
      <c r="N99" s="18">
        <f>IF(OR($A99="",N(N33)=0),"",N66/N33)</f>
      </c>
    </row>
    <row r="100" spans="1:14">
      <c r="A100" s="5">
        <f>A34</f>
      </c>
      <c r="B100" s="18">
        <f>IF(OR($A100="",Team!D33=""),"",Team!D33)</f>
      </c>
      <c r="C100" s="18">
        <f>IF(OR($A100="",N(C34)=0),"",C67/C34)</f>
      </c>
      <c r="D100" s="18">
        <f>IF(OR($A100="",N(D34)=0),"",D67/D34)</f>
      </c>
      <c r="E100" s="18">
        <f>IF(OR($A100="",N(E34)=0),"",E67/E34)</f>
      </c>
      <c r="F100" s="18">
        <f>IF(OR($A100="",N(F34)=0),"",F67/F34)</f>
      </c>
      <c r="G100" s="18">
        <f>IF(OR($A100="",N(G34)=0),"",G67/G34)</f>
      </c>
      <c r="H100" s="18">
        <f>IF(OR($A100="",N(H34)=0),"",H67/H34)</f>
      </c>
      <c r="I100" s="18">
        <f>IF(OR($A100="",N(I34)=0),"",I67/I34)</f>
      </c>
      <c r="J100" s="18">
        <f>IF(OR($A100="",N(J34)=0),"",J67/J34)</f>
      </c>
      <c r="K100" s="18">
        <f>IF(OR($A100="",N(K34)=0),"",K67/K34)</f>
      </c>
      <c r="L100" s="18">
        <f>IF(OR($A100="",N(L34)=0),"",L67/L34)</f>
      </c>
      <c r="M100" s="18">
        <f>IF(OR($A100="",N(M34)=0),"",M67/M34)</f>
      </c>
      <c r="N100" s="18">
        <f>IF(OR($A100="",N(N34)=0),"",N67/N34)</f>
      </c>
    </row>
    <row r="101" spans="1:14">
      <c r="A101" s="15" t="s">
        <v>18</v>
      </c>
      <c r="B101" s="19"/>
      <c r="C101" s="19">
        <f>IF(N(C35)=0,"",C68/C35)</f>
      </c>
      <c r="D101" s="19">
        <f>IF(N(D35)=0,"",D68/D35)</f>
      </c>
      <c r="E101" s="19">
        <f>IF(N(E35)=0,"",E68/E35)</f>
      </c>
      <c r="F101" s="19">
        <f>IF(N(F35)=0,"",F68/F35)</f>
      </c>
      <c r="G101" s="19">
        <f>IF(N(G35)=0,"",G68/G35)</f>
      </c>
      <c r="H101" s="19">
        <f>IF(N(H35)=0,"",H68/H35)</f>
      </c>
      <c r="I101" s="19">
        <f>IF(N(I35)=0,"",I68/I35)</f>
      </c>
      <c r="J101" s="19">
        <f>IF(N(J35)=0,"",J68/J35)</f>
      </c>
      <c r="K101" s="19">
        <f>IF(N(K35)=0,"",K68/K35)</f>
      </c>
      <c r="L101" s="19">
        <f>IF(N(L35)=0,"",L68/L35)</f>
      </c>
      <c r="M101" s="19">
        <f>IF(N(M35)=0,"",M68/M35)</f>
      </c>
      <c r="N101" s="19">
        <f>IF(N(N35)=0,"",N68/N35)</f>
      </c>
    </row>
  </sheetData>
  <sheetProtection sheet="1" formatColumns="0" sort="0" autoFilter="0"/>
  <conditionalFormatting sqref="C71:N101">
    <cfRule type="expression" dxfId="0" priority="1">
      <formula>AND(ISNUMBER(C71),C71&gt;1)</formula>
    </cfRule>
  </conditionalFormatting>
  <conditionalFormatting sqref="C71:N100">
    <cfRule type="expression" dxfId="0" priority="2">
      <formula>AND(ISNUMBER(C71),C71&gt;1)</formula>
    </cfRule>
    <cfRule type="expression" dxfId="1" priority="3">
      <formula>AND(ISNUMBER(C71),ISNUMBER($B71),C71&lt;$B71)</formula>
    </cfRule>
  </conditionalFormatting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How to use</vt:lpstr>
      <vt:lpstr>Settings</vt:lpstr>
      <vt:lpstr>Team</vt:lpstr>
      <vt:lpstr>Public holidays</vt:lpstr>
      <vt:lpstr>Leave</vt:lpstr>
      <vt:lpstr>Allocation</vt:lpstr>
      <vt:lpstr>Capacity</vt:lpstr>
    </vt:vector>
  </TitlesOfParts>
  <Company>Jasper (heyjasper.ai)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(heyjasper.ai)</dc:creator>
  <cp:lastModifiedBy>Jasper (heyjasper.ai)</cp:lastModifiedBy>
  <dcterms:created xsi:type="dcterms:W3CDTF">2026-10-04T00:00:00+00:00</dcterms:created>
  <dcterms:modified xsi:type="dcterms:W3CDTF">2026-10-04T00:00:00+00:00</dcterms:modified>
  <dc:title>Leave-aware capacity planner</dc:title>
  <dc:description>Template by Jasper — heyjasper.ai. Free to use and change in your own business; please do not resell it.</dc:description>
  <dc:subject>Twelve weeks of available, allocated and utilised hours per person</dc:subject>
  <cp:keywords>template, heyjasper.ai</cp:keywords>
  <cp:category/>
</cp:coreProperties>
</file>